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autoCompressPictures="0"/>
  <bookViews>
    <workbookView xWindow="120" yWindow="220" windowWidth="27980" windowHeight="15980"/>
  </bookViews>
  <sheets>
    <sheet name="Taul1" sheetId="1" r:id="rId1"/>
    <sheet name="Taul2" sheetId="2" r:id="rId2"/>
    <sheet name="Taul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9" i="1" l="1"/>
  <c r="I9" i="1"/>
  <c r="Q5" i="1"/>
  <c r="Q6" i="1"/>
  <c r="Q7" i="1"/>
  <c r="Q8" i="1"/>
  <c r="Q10" i="1"/>
  <c r="Q11" i="1"/>
  <c r="Q12" i="1"/>
  <c r="Q13" i="1"/>
  <c r="I10" i="1"/>
  <c r="N10" i="1"/>
  <c r="N11" i="1"/>
  <c r="I11" i="1"/>
  <c r="L8" i="1"/>
  <c r="N5" i="1"/>
  <c r="N12" i="1"/>
  <c r="N13" i="1"/>
  <c r="N8" i="1"/>
  <c r="N7" i="1"/>
  <c r="N6" i="1"/>
  <c r="I5" i="1"/>
  <c r="I12" i="1"/>
  <c r="I13" i="1"/>
  <c r="I8" i="1"/>
  <c r="I7" i="1"/>
  <c r="I6" i="1"/>
  <c r="D20" i="1"/>
  <c r="M15" i="1"/>
  <c r="D24" i="1"/>
  <c r="K15" i="1"/>
  <c r="D23" i="1"/>
  <c r="H15" i="1"/>
  <c r="D21" i="1"/>
  <c r="F15" i="1"/>
  <c r="L15" i="1"/>
  <c r="C24" i="1"/>
  <c r="D22" i="1"/>
  <c r="C22" i="1"/>
  <c r="N15" i="1"/>
  <c r="C23" i="1"/>
  <c r="I15" i="1"/>
  <c r="C21" i="1"/>
</calcChain>
</file>

<file path=xl/comments1.xml><?xml version="1.0" encoding="utf-8"?>
<comments xmlns="http://schemas.openxmlformats.org/spreadsheetml/2006/main">
  <authors>
    <author>Nypelö Sirpa</author>
    <author>snypelo</author>
  </authors>
  <commentList>
    <comment ref="G4" authorId="0">
      <text>
        <r>
          <rPr>
            <b/>
            <sz val="9"/>
            <color indexed="81"/>
            <rFont val="Tahoma"/>
            <family val="2"/>
          </rPr>
          <t>Nypelö Sirpa:</t>
        </r>
        <r>
          <rPr>
            <sz val="9"/>
            <color indexed="81"/>
            <rFont val="Tahoma"/>
            <family val="2"/>
          </rPr>
          <t xml:space="preserve">
kirjoita joko haettu tai myönnetty</t>
        </r>
      </text>
    </comment>
    <comment ref="H4" authorId="1">
      <text>
        <r>
          <rPr>
            <b/>
            <sz val="8"/>
            <color indexed="81"/>
            <rFont val="Tahoma"/>
            <family val="2"/>
          </rPr>
          <t>snypelo:</t>
        </r>
        <r>
          <rPr>
            <sz val="8"/>
            <color indexed="81"/>
            <rFont val="Tahoma"/>
            <family val="2"/>
          </rPr>
          <t xml:space="preserve">
projektin toteutusajalle haettu /myönnetty URAH</t>
        </r>
      </text>
    </comment>
    <comment ref="J4" authorId="1">
      <text>
        <r>
          <rPr>
            <b/>
            <sz val="8"/>
            <color indexed="81"/>
            <rFont val="Tahoma"/>
            <family val="2"/>
          </rPr>
          <t>snypelo:</t>
        </r>
        <r>
          <rPr>
            <sz val="8"/>
            <color indexed="81"/>
            <rFont val="Tahoma"/>
            <family val="2"/>
          </rPr>
          <t xml:space="preserve">
saatu URAH-päätös tai arvio URAH-päätöksen pvm (milloin?)</t>
        </r>
      </text>
    </comment>
    <comment ref="K4" authorId="1">
      <text>
        <r>
          <rPr>
            <b/>
            <sz val="8"/>
            <color indexed="81"/>
            <rFont val="Tahoma"/>
            <family val="2"/>
          </rPr>
          <t>snypelo:</t>
        </r>
        <r>
          <rPr>
            <sz val="8"/>
            <color indexed="81"/>
            <rFont val="Tahoma"/>
            <family val="2"/>
          </rPr>
          <t xml:space="preserve">
URAH-osuus vuodelle 2011</t>
        </r>
      </text>
    </comment>
    <comment ref="L4" authorId="1">
      <text>
        <r>
          <rPr>
            <b/>
            <sz val="8"/>
            <color indexed="81"/>
            <rFont val="Tahoma"/>
            <family val="2"/>
          </rPr>
          <t>snypelo:</t>
        </r>
        <r>
          <rPr>
            <sz val="8"/>
            <color indexed="81"/>
            <rFont val="Tahoma"/>
            <family val="2"/>
          </rPr>
          <t xml:space="preserve">
tk-keskuksen + ta:n omarahoitusosuus projektin toteutusajalle</t>
        </r>
      </text>
    </comment>
    <comment ref="M4" authorId="1">
      <text>
        <r>
          <rPr>
            <b/>
            <sz val="8"/>
            <color indexed="81"/>
            <rFont val="Tahoma"/>
            <family val="2"/>
          </rPr>
          <t>snypelo:</t>
        </r>
        <r>
          <rPr>
            <sz val="8"/>
            <color indexed="81"/>
            <rFont val="Tahoma"/>
            <family val="2"/>
          </rPr>
          <t xml:space="preserve">
tk-keskuksen + ta:n omarahoitusosuus vuodelle 2011</t>
        </r>
      </text>
    </comment>
    <comment ref="K10" authorId="0">
      <text>
        <r>
          <rPr>
            <b/>
            <sz val="9"/>
            <color indexed="81"/>
            <rFont val="Tahoma"/>
            <family val="2"/>
          </rPr>
          <t>Nypelö Sirpa:</t>
        </r>
        <r>
          <rPr>
            <sz val="9"/>
            <color indexed="81"/>
            <rFont val="Tahoma"/>
            <family val="2"/>
          </rPr>
          <t xml:space="preserve">
TERV + TSK yht.</t>
        </r>
      </text>
    </comment>
  </commentList>
</comments>
</file>

<file path=xl/sharedStrings.xml><?xml version="1.0" encoding="utf-8"?>
<sst xmlns="http://schemas.openxmlformats.org/spreadsheetml/2006/main" count="90" uniqueCount="79">
  <si>
    <t>Turun AMK, TKI-keskus</t>
  </si>
  <si>
    <t>Projektorissa tarkemmat projektitiedot</t>
  </si>
  <si>
    <t>projektin nimi</t>
  </si>
  <si>
    <t>tulosalue</t>
  </si>
  <si>
    <t>projektipäällikkö</t>
  </si>
  <si>
    <t>projektin toteutusaika</t>
  </si>
  <si>
    <t>projektin budjetti</t>
  </si>
  <si>
    <t>URAH: haettu /myönnetty</t>
  </si>
  <si>
    <t>URAH yht. /e</t>
  </si>
  <si>
    <t>urah osuus kokonais rahoituksesta</t>
  </si>
  <si>
    <t>URAH-päätös 
/pvm</t>
  </si>
  <si>
    <t>AMK:n ORAH  
yht. /e</t>
  </si>
  <si>
    <t>AMK-orah osuus kokonais rahoituksesta</t>
  </si>
  <si>
    <t>URAH-taho</t>
  </si>
  <si>
    <t>projektin lyhyt kuvaus /tavoitteet</t>
  </si>
  <si>
    <t>AMK YHTEENSÄ:</t>
  </si>
  <si>
    <t>Yhteenveto:</t>
  </si>
  <si>
    <t>URAH yht.</t>
  </si>
  <si>
    <t>AMK-ORAH yht.</t>
  </si>
  <si>
    <t>Kuntarahoitetut projektit 2013 / Turun KH:n hankerahoitus</t>
  </si>
  <si>
    <t>AMK:n ORAH 
vuodelle 2013 /e</t>
  </si>
  <si>
    <t>URAH 
vuodelle 2013 /e</t>
  </si>
  <si>
    <t>URAH vuodelle 2013</t>
  </si>
  <si>
    <t>AMK-ORAH vuodelle 2013</t>
  </si>
  <si>
    <t>* vuonna 2013 käynnistynyt projekti 
* urah-päätös saatu / haettu
* projekti tarvitsee AMK-omarahoitusta (=kuntarahoitus) 2013</t>
  </si>
  <si>
    <t>BIL</t>
  </si>
  <si>
    <t>Tekes</t>
  </si>
  <si>
    <t>myönnetty</t>
  </si>
  <si>
    <t>Syötävien lahottajasienten viljely</t>
  </si>
  <si>
    <t>Jouni Issakainen</t>
  </si>
  <si>
    <t>1.8.2012-31.12.2014</t>
  </si>
  <si>
    <t>Euroopan maaseudun kehittämisen maatalousrahasto</t>
  </si>
  <si>
    <t>Kaksi- ja puolivuotisessa hankkeessa kehitetään syötävien, kotimaista alkuperää olevien lahottajasienten viljelyä maa- ja metsätalouden uudenlaisiksi sivuelinkeinoiksi Varsinais-Suomessa. </t>
  </si>
  <si>
    <t>TYT</t>
  </si>
  <si>
    <t>EAKR</t>
  </si>
  <si>
    <t>ARCHOIL - Management of onshore cleanup operations of oil spills in archipelagos</t>
  </si>
  <si>
    <t>Alanen Jari</t>
  </si>
  <si>
    <t>1.11.2012-31.12.2013</t>
  </si>
  <si>
    <t>Central Baltic Interreg IVA ja ELY-keskus</t>
  </si>
  <si>
    <t>1.4.2012-30.6.2014</t>
  </si>
  <si>
    <t>ESR</t>
  </si>
  <si>
    <t>Lounais-Suomen energiatuotannon sijaintilogistiikan kehittäminen(LENGO)</t>
  </si>
  <si>
    <t>Hietaranta Jari</t>
  </si>
  <si>
    <t>1.10.2012-31.3.2014</t>
  </si>
  <si>
    <t>Varsinais-Suomen liitto, Maakunnan kehittämisraha</t>
  </si>
  <si>
    <t>TAIDE</t>
  </si>
  <si>
    <t>Pihlajamaa Jani</t>
  </si>
  <si>
    <t>Turku 2011 -säätiö</t>
  </si>
  <si>
    <t>Kulttuurin saavutettavuus ja vapaaehtoistoiminta</t>
  </si>
  <si>
    <t>26.04.2012-13.12.2013</t>
  </si>
  <si>
    <t>Hankkeessa kehitetään taiteen ja kulttuurin saavutettavuutta ja koordinoidaan kulttuurin vapaaehtoiset -toimintaa.</t>
  </si>
  <si>
    <t>HYPA</t>
  </si>
  <si>
    <t xml:space="preserve">The aim of Weldest is to create a development framework to be used by public bodies, destination management organizations and private companies, when developing holistic health and well- being destinations (H &amp; WB). </t>
  </si>
  <si>
    <t>WelDest - Health and Well-being in Tourism Destination</t>
  </si>
  <si>
    <t>Esteettömyys ja kestävä kehitys aluerakentamisessa (KESTI)</t>
  </si>
  <si>
    <t>Saari Susanna</t>
  </si>
  <si>
    <t>Luona-Helminen Raija</t>
  </si>
  <si>
    <t>1.10.2012 - 31.10.2014</t>
  </si>
  <si>
    <t xml:space="preserve">Tavoitteena on koota esteettömyyden ja kestävän kehityksen näkökulmista tietoa. Saatu tieto jalostetaan malleiksi, joita voisi jatkossa soveltaa rakennetun ympäristön tai uudisrakentamisen kohteissa. </t>
  </si>
  <si>
    <t>LLP/ Erasmus Multilateral Projects</t>
  </si>
  <si>
    <t>kuntarahoitetut projektit 2013 /lm</t>
  </si>
  <si>
    <t>ARCHOIL-projekti kartoittaa uusia, nopean toiminnan keinoja öljyntorjuntaan Saaristomeren alueella. Projektin pääpaino on onnettomuusaluksen nopeassa eristämisessä. Projektissa laaditaan nopean toiminnan öljyntorjuntasuunnitelma Saaristomerelle sekä valmiuspulttaussuunnitelma Utö-Naantali syväväylän alueella tehtävän riskikartoituksen perusteella. Projekti toteutetaan tiiviissä yhteistyössä alueellisten pelastusviranomaisten kanssa. Lisäksi laaditaan kunnallisille viranomaisille uudenlaista öljyn-torjuntakoulutuspakettia.</t>
  </si>
  <si>
    <t>Tutkimuksessa kartoitetaan nykyisen energiatuotannon sijoittumista ja niiden roolia Lounais-Suomen energiantuotannossa ja erityisesti selvitetään uusien energiamuotojen mahdollisuuksia ja niiden sijoittumista alueelle. Projektissa selvitetään logistiikkaohjelmistojen avulla nykyisten ja tulevien hakkeiden suunniteltuja sijoituspaikkoja suhteessa sijaintiin vaikuttaviin tekijöihin ja arvioidaan tilannetta sijaintitekijät optimoimalla.</t>
  </si>
  <si>
    <t>TSK</t>
  </si>
  <si>
    <t>Reijo Ekman</t>
  </si>
  <si>
    <t>InnoHealth</t>
  </si>
  <si>
    <t>Heini Toivonen</t>
  </si>
  <si>
    <t>WISE 2</t>
  </si>
  <si>
    <t>1.4.2013-31.7.2015</t>
  </si>
  <si>
    <t>The objective of the WISE project is to construct an open, cognitive radio geolocation database testbed for studying the use of cognitive radios in the UHF television broadcast bands, which are the first frequency bands to become available for cognitive radio. This testbed will include a live network operating in the UHF television broadcast bands, a database serving the use of spectrum, a measurement platform to observe and record the operation of the live network, and a simulation platform to predict system behaviour in certain configurations. This testbed is independent of any specific cognitive radio geolocation database implementation; it is a tool to evaluate different database implementations. The testbed will be used for practical studies of the capability to protect the incumbents, usability, algorithms, and interfaces of cognitive radio systems operating in television broadcast bands. A database implementation, and its ability to protect the incumbent services, will be verified using the measurement and simulation platform developed in the project.</t>
  </si>
  <si>
    <t>Terveydenhuollon kehittymisen edellytyksinä ovat hyvinvointiteknologian hyödyntäminen ja eri alojen yhteistyön lisääminen.
Tavoitteet 
1) Terveys- ja hyvinvointiteknologia -alojen toimijoiden yhteistyö työelämäkäytäntöjen ja opetuksen kehittämiseksi sekä toteuttamiseksi 
2) Osaamisen ja koulutussisältöjen kehittäminen vastaamaan yritysten ja muiden organisaatioiden ajankohtaisia kehittämistarpeita 
3) Lisäksi
Terveysalalla:
kehittää alaa asiakas- ja käyttäjälähtöiseksi, omahoitoa tukevammaksi ja lisätä yrittäjyyttä
Hyvinvointiteknologia-alalla: 
aikaansaada työelämälähtöistä ja muuttuneen, erityisesti lääkinnällisiä laitteita koskevan lainsäädännön sekä standardien vaatimukset täyttävää osaamista.</t>
  </si>
  <si>
    <t>päivitetty: 14.5.2013 /sn</t>
  </si>
  <si>
    <t>TERV</t>
  </si>
  <si>
    <t>TSK ja BIL</t>
  </si>
  <si>
    <t>Ota koppi! Syö ja liiku terveydeksi</t>
  </si>
  <si>
    <t>Mattinen Annukka</t>
  </si>
  <si>
    <t>1.1.2013-31.10.2015</t>
  </si>
  <si>
    <t>THL/Terveyden edistämisen määräraha</t>
  </si>
  <si>
    <t>Tarve on pienentää vailla opiskelu- ja työpaikkaa olevien sekä työssäkäyvien/opiskelevien nuorten aikuisten (16-29v) terveyseroja. Toimenpiteenä kehitetään Salossa ja Porissa pilotoitava ja edelleen levitettävä toimintamalli työvoimahallinnon käyttöön ravitsemuksen ja liikunnan osalta, nuoret osallistaen. Yhteistyötä tekevät Turun AMK ja SAMK, te-toimistot, TYPt, liikunta- ja nuorisotoimet, harrastustoiminta ja neuvoteltavat ruokapalvelut. Tuloksena vaikutetaan vailla opiskelu- ja työpaikkaa olevien nuorten aikuisten aktiivisuuteen oman terveytensä tekijöinä ja hälvennetään eriarvoisuutta.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</si>
</sst>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0.0\ %"/>
  </numFmts>
  <fonts count="30" x14ac:knownFonts="1">
    <font>
      <sz val="11"/>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sz val="8"/>
      <color rgb="FFFF0000"/>
      <name val="Calibri"/>
      <family val="2"/>
      <scheme val="minor"/>
    </font>
    <font>
      <sz val="8"/>
      <color theme="0" tint="-0.499984740745262"/>
      <name val="Calibri"/>
      <family val="2"/>
      <scheme val="minor"/>
    </font>
    <font>
      <b/>
      <sz val="12"/>
      <name val="Calibri"/>
      <family val="2"/>
      <scheme val="minor"/>
    </font>
    <font>
      <b/>
      <sz val="12"/>
      <color theme="0" tint="-0.499984740745262"/>
      <name val="Calibri"/>
      <family val="2"/>
      <scheme val="minor"/>
    </font>
    <font>
      <b/>
      <sz val="12"/>
      <color rgb="FFFF0000"/>
      <name val="Calibri"/>
      <family val="2"/>
      <scheme val="minor"/>
    </font>
    <font>
      <b/>
      <sz val="8"/>
      <name val="Calibri"/>
      <family val="2"/>
      <scheme val="minor"/>
    </font>
    <font>
      <b/>
      <sz val="12"/>
      <color theme="1"/>
      <name val="Calibri"/>
      <family val="2"/>
      <scheme val="minor"/>
    </font>
    <font>
      <b/>
      <sz val="10"/>
      <name val="Calibri"/>
      <family val="2"/>
      <scheme val="minor"/>
    </font>
    <font>
      <b/>
      <sz val="10"/>
      <color theme="0" tint="-0.499984740745262"/>
      <name val="Calibri"/>
      <family val="2"/>
      <scheme val="minor"/>
    </font>
    <font>
      <sz val="8"/>
      <color theme="1"/>
      <name val="Calibri"/>
      <family val="2"/>
      <scheme val="minor"/>
    </font>
    <font>
      <sz val="10"/>
      <name val="Calibri"/>
      <family val="2"/>
      <scheme val="minor"/>
    </font>
    <font>
      <sz val="10"/>
      <name val="Arial"/>
      <family val="2"/>
    </font>
    <font>
      <sz val="10"/>
      <color theme="0" tint="-0.499984740745262"/>
      <name val="Calibri"/>
      <family val="2"/>
      <scheme val="minor"/>
    </font>
    <font>
      <sz val="10"/>
      <color rgb="FFFF0000"/>
      <name val="Calibri"/>
      <family val="2"/>
      <scheme val="minor"/>
    </font>
    <font>
      <b/>
      <sz val="10"/>
      <color rgb="FFFF0000"/>
      <name val="Calibri"/>
      <family val="2"/>
      <scheme val="minor"/>
    </font>
    <font>
      <b/>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8"/>
      <color rgb="FFC00000"/>
      <name val="Calibri"/>
      <family val="2"/>
      <scheme val="minor"/>
    </font>
    <font>
      <b/>
      <sz val="12"/>
      <color rgb="FFC00000"/>
      <name val="Calibri"/>
      <family val="2"/>
      <scheme val="minor"/>
    </font>
    <font>
      <sz val="10"/>
      <color rgb="FFC00000"/>
      <name val="Calibri"/>
      <family val="2"/>
      <scheme val="minor"/>
    </font>
    <font>
      <b/>
      <sz val="10"/>
      <color rgb="FFC00000"/>
      <name val="Calibri"/>
      <family val="2"/>
      <scheme val="minor"/>
    </font>
    <font>
      <b/>
      <sz val="8"/>
      <color rgb="FFFF0000"/>
      <name val="Calibri"/>
      <family val="2"/>
      <scheme val="minor"/>
    </font>
    <font>
      <b/>
      <sz val="8"/>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rgb="FFFFFFCC"/>
        <bgColor indexed="64"/>
      </patternFill>
    </fill>
  </fills>
  <borders count="2">
    <border>
      <left/>
      <right/>
      <top/>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15" fillId="0" borderId="0"/>
  </cellStyleXfs>
  <cellXfs count="148">
    <xf numFmtId="0" fontId="0" fillId="0" borderId="0" xfId="0"/>
    <xf numFmtId="0" fontId="14" fillId="0" borderId="0" xfId="2" applyFont="1" applyAlignment="1" applyProtection="1">
      <alignment wrapText="1"/>
      <protection locked="0"/>
    </xf>
    <xf numFmtId="3" fontId="14" fillId="0" borderId="0" xfId="2" applyNumberFormat="1" applyFont="1" applyAlignment="1" applyProtection="1">
      <alignment horizontal="right" wrapText="1"/>
      <protection locked="0"/>
    </xf>
    <xf numFmtId="164" fontId="14" fillId="0" borderId="0" xfId="2" applyNumberFormat="1" applyFont="1" applyAlignment="1" applyProtection="1">
      <alignment horizontal="right" wrapText="1"/>
      <protection locked="0"/>
    </xf>
    <xf numFmtId="0" fontId="14" fillId="0" borderId="0" xfId="2" applyFont="1" applyAlignment="1" applyProtection="1">
      <alignment horizontal="right" wrapText="1"/>
      <protection locked="0"/>
    </xf>
    <xf numFmtId="3" fontId="14" fillId="0" borderId="0" xfId="2" applyNumberFormat="1" applyFont="1" applyAlignment="1" applyProtection="1">
      <alignment wrapText="1"/>
      <protection locked="0"/>
    </xf>
    <xf numFmtId="3" fontId="14" fillId="0" borderId="0" xfId="2" applyNumberFormat="1" applyFont="1" applyFill="1" applyAlignment="1" applyProtection="1">
      <alignment horizontal="right" wrapText="1"/>
      <protection locked="0"/>
    </xf>
    <xf numFmtId="0" fontId="4" fillId="0" borderId="0" xfId="0" applyFont="1" applyAlignment="1" applyProtection="1">
      <alignment wrapText="1"/>
    </xf>
    <xf numFmtId="0" fontId="4" fillId="0" borderId="0" xfId="0" applyFont="1" applyAlignment="1" applyProtection="1">
      <alignment horizontal="center"/>
    </xf>
    <xf numFmtId="0" fontId="4" fillId="0" borderId="0" xfId="0" applyFont="1" applyAlignment="1" applyProtection="1"/>
    <xf numFmtId="49" fontId="4" fillId="0" borderId="0" xfId="0" applyNumberFormat="1" applyFont="1" applyAlignment="1" applyProtection="1">
      <alignment horizontal="right"/>
    </xf>
    <xf numFmtId="3" fontId="4" fillId="0" borderId="0" xfId="0" applyNumberFormat="1" applyFont="1" applyAlignment="1" applyProtection="1"/>
    <xf numFmtId="3" fontId="4" fillId="0" borderId="0" xfId="0" applyNumberFormat="1" applyFont="1" applyAlignment="1" applyProtection="1">
      <alignment horizontal="right"/>
    </xf>
    <xf numFmtId="49" fontId="5" fillId="0" borderId="0" xfId="0" applyNumberFormat="1" applyFont="1" applyAlignment="1" applyProtection="1">
      <alignment horizontal="center"/>
    </xf>
    <xf numFmtId="164" fontId="4" fillId="0" borderId="0" xfId="0" applyNumberFormat="1" applyFont="1" applyAlignment="1" applyProtection="1">
      <alignment horizontal="right"/>
    </xf>
    <xf numFmtId="0" fontId="5" fillId="0" borderId="0" xfId="0" applyFont="1" applyAlignment="1" applyProtection="1">
      <alignment horizontal="center"/>
    </xf>
    <xf numFmtId="0" fontId="6" fillId="0" borderId="0" xfId="0" applyFont="1" applyBorder="1" applyAlignment="1" applyProtection="1"/>
    <xf numFmtId="0" fontId="6" fillId="0" borderId="0" xfId="0" applyFont="1" applyAlignment="1" applyProtection="1"/>
    <xf numFmtId="0" fontId="6" fillId="0" borderId="0" xfId="0" applyFont="1" applyAlignment="1" applyProtection="1">
      <alignment horizontal="center"/>
    </xf>
    <xf numFmtId="49" fontId="6" fillId="0" borderId="0" xfId="0" applyNumberFormat="1" applyFont="1" applyAlignment="1" applyProtection="1">
      <alignment horizontal="right"/>
    </xf>
    <xf numFmtId="3" fontId="6" fillId="0" borderId="0" xfId="0" applyNumberFormat="1" applyFont="1" applyAlignment="1" applyProtection="1"/>
    <xf numFmtId="3" fontId="6" fillId="0" borderId="0" xfId="0" applyNumberFormat="1" applyFont="1" applyAlignment="1" applyProtection="1">
      <alignment horizontal="right"/>
    </xf>
    <xf numFmtId="49" fontId="7" fillId="0" borderId="0" xfId="0" applyNumberFormat="1" applyFont="1" applyAlignment="1" applyProtection="1">
      <alignment horizontal="center"/>
    </xf>
    <xf numFmtId="164" fontId="6" fillId="0" borderId="0" xfId="0" applyNumberFormat="1" applyFont="1" applyAlignment="1" applyProtection="1">
      <alignment horizontal="right"/>
    </xf>
    <xf numFmtId="0" fontId="7" fillId="0" borderId="0" xfId="0" applyFont="1" applyAlignment="1" applyProtection="1">
      <alignment horizontal="center"/>
    </xf>
    <xf numFmtId="0" fontId="10" fillId="0" borderId="0" xfId="0" applyFont="1" applyAlignment="1" applyProtection="1"/>
    <xf numFmtId="0" fontId="8" fillId="0" borderId="0" xfId="0" applyFont="1" applyAlignment="1" applyProtection="1"/>
    <xf numFmtId="0" fontId="11" fillId="0" borderId="0" xfId="0" applyFont="1" applyBorder="1" applyAlignment="1" applyProtection="1"/>
    <xf numFmtId="0" fontId="11" fillId="0" borderId="0" xfId="0" applyFont="1" applyAlignment="1" applyProtection="1"/>
    <xf numFmtId="0" fontId="11" fillId="0" borderId="0" xfId="0" applyFont="1" applyAlignment="1" applyProtection="1">
      <alignment horizontal="center"/>
    </xf>
    <xf numFmtId="3" fontId="11" fillId="0" borderId="0" xfId="0" applyNumberFormat="1" applyFont="1" applyAlignment="1" applyProtection="1"/>
    <xf numFmtId="3" fontId="11" fillId="0" borderId="0" xfId="0" applyNumberFormat="1" applyFont="1" applyAlignment="1" applyProtection="1">
      <alignment horizontal="right"/>
    </xf>
    <xf numFmtId="49" fontId="12" fillId="0" borderId="0" xfId="0" applyNumberFormat="1" applyFont="1" applyAlignment="1" applyProtection="1">
      <alignment horizontal="center"/>
    </xf>
    <xf numFmtId="164" fontId="11" fillId="0" borderId="0" xfId="0" applyNumberFormat="1" applyFont="1" applyAlignment="1" applyProtection="1">
      <alignment horizontal="right"/>
    </xf>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49" fontId="3" fillId="2" borderId="0" xfId="0" applyNumberFormat="1" applyFont="1" applyFill="1" applyBorder="1" applyAlignment="1" applyProtection="1">
      <alignment horizontal="right" wrapText="1"/>
    </xf>
    <xf numFmtId="3" fontId="3" fillId="2" borderId="0" xfId="0" applyNumberFormat="1" applyFont="1" applyFill="1" applyBorder="1" applyAlignment="1" applyProtection="1">
      <alignment horizontal="right" wrapText="1"/>
    </xf>
    <xf numFmtId="164" fontId="3" fillId="2" borderId="0" xfId="0" applyNumberFormat="1" applyFont="1" applyFill="1" applyBorder="1" applyAlignment="1" applyProtection="1">
      <alignment horizontal="right" wrapText="1"/>
    </xf>
    <xf numFmtId="0" fontId="5" fillId="2" borderId="0" xfId="0" applyFont="1" applyFill="1" applyBorder="1" applyAlignment="1" applyProtection="1">
      <alignment horizontal="center" wrapText="1"/>
    </xf>
    <xf numFmtId="0" fontId="3" fillId="2" borderId="0" xfId="0" applyFont="1" applyFill="1" applyBorder="1" applyAlignment="1" applyProtection="1">
      <alignment wrapText="1"/>
    </xf>
    <xf numFmtId="0" fontId="13" fillId="2" borderId="0"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14" fillId="0" borderId="0" xfId="0" applyFont="1" applyAlignment="1" applyProtection="1">
      <alignment wrapText="1"/>
    </xf>
    <xf numFmtId="0" fontId="14" fillId="0" borderId="0" xfId="0" applyFont="1" applyAlignment="1" applyProtection="1">
      <alignment horizontal="center" wrapText="1"/>
    </xf>
    <xf numFmtId="3" fontId="14" fillId="0" borderId="0" xfId="0" applyNumberFormat="1" applyFont="1" applyFill="1" applyAlignment="1" applyProtection="1">
      <alignment wrapText="1"/>
    </xf>
    <xf numFmtId="3" fontId="14" fillId="0" borderId="0" xfId="0" applyNumberFormat="1" applyFont="1" applyAlignment="1" applyProtection="1">
      <alignment wrapText="1"/>
    </xf>
    <xf numFmtId="9" fontId="16" fillId="0" borderId="0" xfId="0" applyNumberFormat="1" applyFont="1" applyAlignment="1" applyProtection="1">
      <alignment horizontal="center" wrapText="1"/>
    </xf>
    <xf numFmtId="164" fontId="14" fillId="0" borderId="0" xfId="0" applyNumberFormat="1" applyFont="1" applyAlignment="1" applyProtection="1">
      <alignment horizontal="right" wrapText="1"/>
    </xf>
    <xf numFmtId="9" fontId="16" fillId="0" borderId="0" xfId="1" applyFont="1" applyAlignment="1" applyProtection="1">
      <alignment horizontal="center" wrapText="1"/>
    </xf>
    <xf numFmtId="164" fontId="14" fillId="0" borderId="0" xfId="0" applyNumberFormat="1" applyFont="1" applyFill="1" applyAlignment="1" applyProtection="1">
      <alignment horizontal="right" wrapText="1"/>
    </xf>
    <xf numFmtId="0" fontId="2" fillId="0" borderId="0" xfId="0" applyFont="1" applyAlignment="1" applyProtection="1">
      <alignment wrapText="1"/>
    </xf>
    <xf numFmtId="0" fontId="14" fillId="0" borderId="0" xfId="0" applyFont="1" applyFill="1" applyAlignment="1" applyProtection="1">
      <alignment wrapText="1"/>
    </xf>
    <xf numFmtId="0" fontId="2" fillId="0" borderId="0" xfId="0" applyFont="1" applyFill="1" applyAlignment="1" applyProtection="1">
      <alignment wrapText="1"/>
    </xf>
    <xf numFmtId="0" fontId="11" fillId="3" borderId="0" xfId="0" applyFont="1" applyFill="1" applyBorder="1" applyAlignment="1" applyProtection="1">
      <alignment wrapText="1"/>
    </xf>
    <xf numFmtId="0" fontId="11" fillId="3" borderId="0" xfId="0" applyFont="1" applyFill="1" applyAlignment="1" applyProtection="1">
      <alignment wrapText="1"/>
    </xf>
    <xf numFmtId="0" fontId="11" fillId="3" borderId="0" xfId="0" applyFont="1" applyFill="1" applyAlignment="1" applyProtection="1">
      <alignment horizontal="center" wrapText="1"/>
    </xf>
    <xf numFmtId="49" fontId="11" fillId="3" borderId="0" xfId="0" applyNumberFormat="1" applyFont="1" applyFill="1" applyAlignment="1" applyProtection="1">
      <alignment horizontal="right" wrapText="1"/>
    </xf>
    <xf numFmtId="3" fontId="11" fillId="3" borderId="0" xfId="0" applyNumberFormat="1" applyFont="1" applyFill="1" applyAlignment="1" applyProtection="1">
      <alignment wrapText="1"/>
    </xf>
    <xf numFmtId="165" fontId="12" fillId="3" borderId="0" xfId="0" applyNumberFormat="1" applyFont="1" applyFill="1" applyAlignment="1" applyProtection="1">
      <alignment horizontal="center" wrapText="1"/>
    </xf>
    <xf numFmtId="164" fontId="11" fillId="3" borderId="0" xfId="0" applyNumberFormat="1" applyFont="1" applyFill="1" applyAlignment="1" applyProtection="1">
      <alignment horizontal="right" wrapText="1"/>
    </xf>
    <xf numFmtId="0" fontId="19" fillId="3" borderId="0" xfId="0" applyFont="1" applyFill="1" applyAlignment="1" applyProtection="1">
      <alignment wrapText="1"/>
    </xf>
    <xf numFmtId="0" fontId="18" fillId="3" borderId="0" xfId="0" applyFont="1" applyFill="1" applyAlignment="1" applyProtection="1">
      <alignment wrapText="1"/>
    </xf>
    <xf numFmtId="0" fontId="14" fillId="0" borderId="0" xfId="0" applyFont="1" applyFill="1" applyAlignment="1" applyProtection="1">
      <alignment horizontal="center" wrapText="1"/>
    </xf>
    <xf numFmtId="49" fontId="14" fillId="0" borderId="0" xfId="0" applyNumberFormat="1" applyFont="1" applyFill="1" applyAlignment="1" applyProtection="1">
      <alignment horizontal="right" wrapText="1"/>
    </xf>
    <xf numFmtId="3" fontId="14" fillId="0" borderId="0" xfId="0" applyNumberFormat="1" applyFont="1" applyFill="1" applyAlignment="1" applyProtection="1">
      <alignment horizontal="right" wrapText="1"/>
    </xf>
    <xf numFmtId="165" fontId="16" fillId="0" borderId="0" xfId="0" applyNumberFormat="1" applyFont="1" applyFill="1" applyAlignment="1" applyProtection="1">
      <alignment horizontal="center" wrapText="1"/>
    </xf>
    <xf numFmtId="0" fontId="17" fillId="0" borderId="0" xfId="0" applyFont="1" applyFill="1" applyAlignment="1" applyProtection="1">
      <alignment wrapText="1"/>
    </xf>
    <xf numFmtId="0" fontId="16" fillId="0" borderId="0" xfId="0" applyFont="1" applyFill="1" applyAlignment="1" applyProtection="1">
      <alignment horizontal="center" wrapText="1"/>
    </xf>
    <xf numFmtId="0" fontId="11" fillId="4" borderId="0" xfId="0" applyFont="1" applyFill="1" applyAlignment="1" applyProtection="1">
      <alignment wrapText="1"/>
    </xf>
    <xf numFmtId="0" fontId="11" fillId="4" borderId="0" xfId="0" applyFont="1" applyFill="1" applyAlignment="1" applyProtection="1">
      <alignment horizontal="center" wrapText="1"/>
    </xf>
    <xf numFmtId="0" fontId="14" fillId="4" borderId="0" xfId="0" applyFont="1" applyFill="1" applyAlignment="1" applyProtection="1">
      <alignment wrapText="1"/>
    </xf>
    <xf numFmtId="49" fontId="14" fillId="0" borderId="0" xfId="0" applyNumberFormat="1" applyFont="1" applyAlignment="1" applyProtection="1">
      <alignment horizontal="right" wrapText="1"/>
    </xf>
    <xf numFmtId="3" fontId="14" fillId="0" borderId="0" xfId="0" applyNumberFormat="1" applyFont="1" applyAlignment="1" applyProtection="1">
      <alignment horizontal="right" wrapText="1"/>
    </xf>
    <xf numFmtId="49" fontId="16" fillId="0" borderId="0" xfId="0" applyNumberFormat="1" applyFont="1" applyAlignment="1" applyProtection="1">
      <alignment horizontal="center" wrapText="1"/>
    </xf>
    <xf numFmtId="0" fontId="16" fillId="0" borderId="0" xfId="0" applyFont="1" applyAlignment="1" applyProtection="1">
      <alignment horizontal="center" wrapText="1"/>
    </xf>
    <xf numFmtId="0" fontId="17" fillId="0" borderId="0" xfId="0" applyFont="1" applyAlignment="1" applyProtection="1">
      <alignment wrapText="1"/>
    </xf>
    <xf numFmtId="0" fontId="14" fillId="4" borderId="0" xfId="0" applyFont="1" applyFill="1" applyAlignment="1" applyProtection="1">
      <alignment horizontal="center" wrapText="1"/>
    </xf>
    <xf numFmtId="3" fontId="14" fillId="4" borderId="0" xfId="0" applyNumberFormat="1" applyFont="1" applyFill="1" applyAlignment="1" applyProtection="1">
      <alignment wrapText="1"/>
    </xf>
    <xf numFmtId="165" fontId="14" fillId="4" borderId="0" xfId="0" applyNumberFormat="1" applyFont="1" applyFill="1" applyAlignment="1" applyProtection="1">
      <alignment horizontal="center" wrapText="1"/>
    </xf>
    <xf numFmtId="3" fontId="11" fillId="4" borderId="0" xfId="0" applyNumberFormat="1" applyFont="1" applyFill="1" applyAlignment="1" applyProtection="1">
      <alignment wrapText="1"/>
    </xf>
    <xf numFmtId="0" fontId="14" fillId="0" borderId="0" xfId="0" applyFont="1" applyAlignment="1" applyProtection="1">
      <alignment wrapText="1"/>
      <protection locked="0"/>
    </xf>
    <xf numFmtId="0" fontId="14" fillId="0" borderId="0" xfId="0" applyFont="1" applyAlignment="1" applyProtection="1">
      <alignment horizontal="center" wrapText="1"/>
      <protection locked="0"/>
    </xf>
    <xf numFmtId="3" fontId="14" fillId="0" borderId="0" xfId="0" applyNumberFormat="1" applyFont="1" applyFill="1" applyAlignment="1" applyProtection="1">
      <alignment wrapText="1"/>
      <protection locked="0"/>
    </xf>
    <xf numFmtId="3" fontId="14" fillId="0" borderId="0" xfId="0" applyNumberFormat="1" applyFont="1" applyAlignment="1" applyProtection="1">
      <alignment wrapText="1"/>
      <protection locked="0"/>
    </xf>
    <xf numFmtId="164" fontId="14" fillId="0" borderId="0" xfId="0" applyNumberFormat="1" applyFont="1" applyAlignment="1" applyProtection="1">
      <alignment horizontal="right" wrapText="1"/>
      <protection locked="0"/>
    </xf>
    <xf numFmtId="0" fontId="3" fillId="0" borderId="0" xfId="0" applyFont="1" applyAlignment="1" applyProtection="1">
      <alignment wrapText="1"/>
      <protection locked="0"/>
    </xf>
    <xf numFmtId="0" fontId="16" fillId="0" borderId="0" xfId="0" applyFont="1" applyAlignment="1" applyProtection="1">
      <alignment wrapText="1"/>
      <protection locked="0"/>
    </xf>
    <xf numFmtId="164" fontId="14" fillId="0" borderId="0" xfId="0" applyNumberFormat="1" applyFont="1" applyFill="1" applyAlignment="1" applyProtection="1">
      <alignment horizontal="right" wrapText="1"/>
      <protection locked="0"/>
    </xf>
    <xf numFmtId="0" fontId="2" fillId="0" borderId="0" xfId="0" applyFont="1" applyAlignment="1" applyProtection="1">
      <alignment wrapText="1"/>
      <protection locked="0"/>
    </xf>
    <xf numFmtId="3" fontId="2" fillId="0" borderId="0" xfId="0" applyNumberFormat="1" applyFont="1" applyAlignment="1" applyProtection="1">
      <alignment wrapText="1"/>
      <protection locked="0"/>
    </xf>
    <xf numFmtId="0" fontId="13" fillId="0" borderId="0" xfId="0" applyFont="1" applyAlignment="1" applyProtection="1">
      <alignment wrapText="1"/>
      <protection locked="0"/>
    </xf>
    <xf numFmtId="0" fontId="2" fillId="0" borderId="0" xfId="0" applyFont="1" applyAlignment="1" applyProtection="1">
      <alignment horizontal="right" wrapText="1"/>
      <protection locked="0"/>
    </xf>
    <xf numFmtId="3" fontId="2" fillId="0" borderId="0" xfId="0" applyNumberFormat="1" applyFont="1" applyFill="1" applyAlignment="1" applyProtection="1">
      <alignment wrapText="1"/>
      <protection locked="0"/>
    </xf>
    <xf numFmtId="3" fontId="3" fillId="2" borderId="1" xfId="0" applyNumberFormat="1" applyFont="1" applyFill="1" applyBorder="1" applyAlignment="1" applyProtection="1">
      <alignment horizontal="right" wrapText="1"/>
    </xf>
    <xf numFmtId="49" fontId="5" fillId="2" borderId="1" xfId="0" applyNumberFormat="1" applyFont="1" applyFill="1" applyBorder="1" applyAlignment="1" applyProtection="1">
      <alignment horizontal="center" wrapText="1"/>
    </xf>
    <xf numFmtId="0" fontId="4" fillId="0" borderId="0" xfId="0" applyNumberFormat="1" applyFont="1" applyAlignment="1" applyProtection="1">
      <alignment horizontal="left"/>
    </xf>
    <xf numFmtId="0" fontId="6" fillId="0" borderId="0" xfId="0" applyNumberFormat="1" applyFont="1" applyAlignment="1" applyProtection="1">
      <alignment horizontal="left"/>
    </xf>
    <xf numFmtId="0" fontId="11" fillId="0" borderId="0" xfId="0" applyNumberFormat="1" applyFont="1" applyAlignment="1" applyProtection="1">
      <alignment horizontal="left"/>
    </xf>
    <xf numFmtId="0" fontId="3" fillId="2" borderId="0" xfId="0" applyNumberFormat="1" applyFont="1" applyFill="1" applyBorder="1" applyAlignment="1" applyProtection="1">
      <alignment horizontal="left" wrapText="1"/>
    </xf>
    <xf numFmtId="0" fontId="14" fillId="0" borderId="0" xfId="0" applyNumberFormat="1" applyFont="1" applyAlignment="1" applyProtection="1">
      <alignment wrapText="1"/>
      <protection locked="0"/>
    </xf>
    <xf numFmtId="0" fontId="14" fillId="0" borderId="0" xfId="0" applyNumberFormat="1" applyFont="1" applyFill="1" applyAlignment="1" applyProtection="1">
      <alignment wrapText="1"/>
      <protection locked="0"/>
    </xf>
    <xf numFmtId="0" fontId="11" fillId="3" borderId="0" xfId="0" applyNumberFormat="1" applyFont="1" applyFill="1" applyAlignment="1" applyProtection="1">
      <alignment horizontal="left" wrapText="1"/>
    </xf>
    <xf numFmtId="0" fontId="14" fillId="0" borderId="0" xfId="0" applyNumberFormat="1" applyFont="1" applyFill="1" applyAlignment="1" applyProtection="1">
      <alignment horizontal="left" wrapText="1"/>
    </xf>
    <xf numFmtId="0" fontId="14" fillId="0" borderId="0" xfId="0" applyNumberFormat="1" applyFont="1" applyAlignment="1" applyProtection="1">
      <alignment horizontal="left" wrapText="1"/>
    </xf>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0" fontId="2" fillId="2" borderId="0" xfId="0" applyFont="1" applyFill="1" applyAlignment="1" applyProtection="1">
      <alignment horizontal="right" wrapText="1"/>
      <protection locked="0"/>
    </xf>
    <xf numFmtId="3" fontId="2" fillId="2" borderId="0" xfId="0" applyNumberFormat="1" applyFont="1" applyFill="1" applyAlignment="1" applyProtection="1">
      <alignment wrapText="1"/>
      <protection locked="0"/>
    </xf>
    <xf numFmtId="0" fontId="2" fillId="2" borderId="0" xfId="0" applyNumberFormat="1" applyFont="1" applyFill="1" applyAlignment="1" applyProtection="1">
      <alignment wrapText="1"/>
      <protection locked="0"/>
    </xf>
    <xf numFmtId="9" fontId="16" fillId="2" borderId="0" xfId="0" applyNumberFormat="1" applyFont="1" applyFill="1" applyAlignment="1" applyProtection="1">
      <alignment horizontal="center" wrapText="1"/>
    </xf>
    <xf numFmtId="164" fontId="2" fillId="2" borderId="0" xfId="0" applyNumberFormat="1" applyFont="1" applyFill="1" applyAlignment="1" applyProtection="1">
      <alignment wrapText="1"/>
      <protection locked="0"/>
    </xf>
    <xf numFmtId="9" fontId="16" fillId="2" borderId="0" xfId="1" applyFont="1" applyFill="1" applyAlignment="1" applyProtection="1">
      <alignment horizontal="center" wrapText="1"/>
    </xf>
    <xf numFmtId="0" fontId="13" fillId="2" borderId="0" xfId="0" applyFont="1" applyFill="1" applyAlignment="1" applyProtection="1">
      <alignment wrapText="1"/>
      <protection locked="0"/>
    </xf>
    <xf numFmtId="164" fontId="2" fillId="0" borderId="0" xfId="0" applyNumberFormat="1" applyFont="1" applyFill="1" applyAlignment="1" applyProtection="1">
      <alignment wrapText="1"/>
      <protection locked="0"/>
    </xf>
    <xf numFmtId="164" fontId="2" fillId="0" borderId="0" xfId="0" applyNumberFormat="1" applyFont="1" applyAlignment="1" applyProtection="1">
      <alignment wrapText="1"/>
      <protection locked="0"/>
    </xf>
    <xf numFmtId="0" fontId="9" fillId="0" borderId="0" xfId="0" applyFont="1" applyAlignment="1" applyProtection="1">
      <alignment wrapText="1"/>
    </xf>
    <xf numFmtId="0" fontId="13" fillId="0" borderId="0" xfId="0" applyFont="1" applyAlignment="1">
      <alignment wrapText="1"/>
    </xf>
    <xf numFmtId="3" fontId="24" fillId="0" borderId="0" xfId="0" applyNumberFormat="1" applyFont="1" applyAlignment="1" applyProtection="1">
      <alignment horizontal="right"/>
    </xf>
    <xf numFmtId="3" fontId="25" fillId="0" borderId="0" xfId="0" applyNumberFormat="1" applyFont="1" applyAlignment="1" applyProtection="1"/>
    <xf numFmtId="3" fontId="24" fillId="2" borderId="0" xfId="0" applyNumberFormat="1" applyFont="1" applyFill="1" applyBorder="1" applyAlignment="1" applyProtection="1">
      <alignment horizontal="right" wrapText="1"/>
    </xf>
    <xf numFmtId="3" fontId="26" fillId="0" borderId="0" xfId="0" applyNumberFormat="1" applyFont="1" applyAlignment="1" applyProtection="1">
      <alignment wrapText="1"/>
      <protection locked="0"/>
    </xf>
    <xf numFmtId="3" fontId="26" fillId="2" borderId="0" xfId="0" applyNumberFormat="1" applyFont="1" applyFill="1" applyAlignment="1" applyProtection="1">
      <alignment wrapText="1"/>
      <protection locked="0"/>
    </xf>
    <xf numFmtId="3" fontId="27" fillId="3" borderId="0" xfId="0" applyNumberFormat="1" applyFont="1" applyFill="1" applyAlignment="1" applyProtection="1">
      <alignment wrapText="1"/>
    </xf>
    <xf numFmtId="3" fontId="26" fillId="0" borderId="0" xfId="0" applyNumberFormat="1" applyFont="1" applyFill="1" applyAlignment="1" applyProtection="1">
      <alignment horizontal="right" wrapText="1"/>
    </xf>
    <xf numFmtId="3" fontId="26" fillId="0" borderId="0" xfId="0" applyNumberFormat="1" applyFont="1" applyAlignment="1" applyProtection="1">
      <alignment horizontal="right" wrapText="1"/>
    </xf>
    <xf numFmtId="0" fontId="24" fillId="0" borderId="0" xfId="0" applyFont="1" applyAlignment="1" applyProtection="1">
      <alignment wrapText="1"/>
    </xf>
    <xf numFmtId="0" fontId="9" fillId="3" borderId="0" xfId="0" applyFont="1" applyFill="1" applyAlignment="1" applyProtection="1">
      <alignment wrapText="1"/>
    </xf>
    <xf numFmtId="0" fontId="3" fillId="0" borderId="0" xfId="0" applyFont="1" applyFill="1" applyAlignment="1" applyProtection="1">
      <alignment wrapText="1"/>
    </xf>
    <xf numFmtId="0" fontId="3" fillId="0" borderId="0" xfId="0" applyFont="1" applyAlignment="1" applyProtection="1">
      <alignment wrapText="1"/>
    </xf>
    <xf numFmtId="0" fontId="9" fillId="0" borderId="0" xfId="0" applyFont="1" applyBorder="1" applyAlignment="1" applyProtection="1"/>
    <xf numFmtId="0" fontId="9" fillId="2" borderId="0" xfId="0" applyFont="1" applyFill="1" applyBorder="1" applyAlignment="1" applyProtection="1">
      <alignment horizontal="left" wrapText="1"/>
    </xf>
    <xf numFmtId="0" fontId="11" fillId="0" borderId="0" xfId="0" applyFont="1" applyAlignment="1" applyProtection="1">
      <alignment wrapText="1"/>
      <protection locked="0"/>
    </xf>
    <xf numFmtId="0" fontId="11" fillId="2" borderId="0" xfId="0" applyFont="1" applyFill="1" applyAlignment="1" applyProtection="1">
      <alignment wrapText="1"/>
      <protection locked="0"/>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28" fillId="0" borderId="0" xfId="0" applyFont="1" applyAlignment="1" applyProtection="1"/>
    <xf numFmtId="0" fontId="29" fillId="2" borderId="0" xfId="0" applyFont="1" applyFill="1" applyBorder="1" applyAlignment="1" applyProtection="1">
      <alignment horizontal="left" wrapText="1"/>
    </xf>
    <xf numFmtId="0" fontId="19" fillId="0" borderId="0" xfId="0" applyFont="1" applyAlignment="1" applyProtection="1">
      <alignment wrapText="1"/>
      <protection locked="0"/>
    </xf>
    <xf numFmtId="0" fontId="19" fillId="2" borderId="0" xfId="0" applyFont="1" applyFill="1" applyAlignment="1" applyProtection="1">
      <alignment wrapText="1"/>
      <protection locked="0"/>
    </xf>
    <xf numFmtId="0" fontId="18" fillId="0" borderId="0" xfId="0" applyFont="1" applyFill="1" applyAlignment="1" applyProtection="1">
      <alignment wrapText="1"/>
    </xf>
    <xf numFmtId="0" fontId="19" fillId="0" borderId="0" xfId="0" applyFont="1" applyFill="1" applyAlignment="1" applyProtection="1">
      <alignment wrapText="1"/>
    </xf>
    <xf numFmtId="0" fontId="19" fillId="0" borderId="0" xfId="0" applyFont="1" applyAlignment="1" applyProtection="1">
      <alignment wrapText="1"/>
    </xf>
    <xf numFmtId="9" fontId="16" fillId="0" borderId="0" xfId="1" applyFont="1" applyFill="1" applyAlignment="1" applyProtection="1">
      <alignment horizontal="center" wrapText="1"/>
    </xf>
    <xf numFmtId="0" fontId="14" fillId="0" borderId="0" xfId="2" applyFont="1" applyFill="1" applyAlignment="1" applyProtection="1">
      <alignment wrapText="1"/>
      <protection locked="0"/>
    </xf>
    <xf numFmtId="0" fontId="2" fillId="0" borderId="0" xfId="0" applyFont="1" applyFill="1" applyAlignment="1" applyProtection="1">
      <alignment wrapText="1"/>
      <protection locked="0"/>
    </xf>
    <xf numFmtId="49" fontId="4" fillId="0" borderId="0" xfId="0" applyNumberFormat="1" applyFont="1" applyAlignment="1" applyProtection="1">
      <alignment horizontal="left"/>
    </xf>
    <xf numFmtId="0" fontId="13" fillId="0" borderId="0" xfId="0" applyFont="1" applyAlignment="1" applyProtection="1">
      <alignment horizontal="left"/>
    </xf>
  </cellXfs>
  <cellStyles count="3">
    <cellStyle name="Excel Built-in Normal" xfId="2"/>
    <cellStyle name="Normaali" xfId="0" builtinId="0"/>
    <cellStyle name="Prosent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24"/>
  <sheetViews>
    <sheetView tabSelected="1" topLeftCell="B1" workbookViewId="0">
      <pane ySplit="4" topLeftCell="A5" activePane="bottomLeft" state="frozen"/>
      <selection pane="bottomLeft" activeCell="B18" sqref="B18"/>
    </sheetView>
  </sheetViews>
  <sheetFormatPr baseColWidth="10" defaultColWidth="8.83203125" defaultRowHeight="14" x14ac:dyDescent="0"/>
  <cols>
    <col min="1" max="1" width="3.1640625" style="135" bestFit="1" customWidth="1"/>
    <col min="2" max="2" width="47" style="43" customWidth="1"/>
    <col min="3" max="3" width="7.6640625" style="44" bestFit="1" customWidth="1"/>
    <col min="4" max="4" width="13.83203125" style="43" customWidth="1"/>
    <col min="5" max="5" width="10.83203125" style="72" bestFit="1" customWidth="1"/>
    <col min="6" max="6" width="8.83203125" style="46" bestFit="1" customWidth="1"/>
    <col min="7" max="7" width="10" style="104" bestFit="1" customWidth="1"/>
    <col min="8" max="8" width="9.5" style="73" bestFit="1" customWidth="1"/>
    <col min="9" max="9" width="10.5" style="74" bestFit="1" customWidth="1"/>
    <col min="10" max="10" width="10" style="48" bestFit="1" customWidth="1"/>
    <col min="11" max="11" width="12.5" style="73" bestFit="1" customWidth="1"/>
    <col min="12" max="12" width="9.5" style="73" bestFit="1" customWidth="1"/>
    <col min="13" max="13" width="12.5" style="125" bestFit="1" customWidth="1"/>
    <col min="14" max="14" width="12" style="75" bestFit="1" customWidth="1"/>
    <col min="15" max="15" width="26.5" style="43" bestFit="1" customWidth="1"/>
    <col min="16" max="16" width="146.5" style="129" customWidth="1"/>
    <col min="17" max="17" width="3" style="142" bestFit="1" customWidth="1"/>
    <col min="18" max="18" width="64.33203125" style="76" customWidth="1"/>
    <col min="19" max="16384" width="8.83203125" style="51"/>
  </cols>
  <sheetData>
    <row r="1" spans="1:18" s="9" customFormat="1" ht="38.25" customHeight="1">
      <c r="A1" s="130"/>
      <c r="B1" s="126" t="s">
        <v>24</v>
      </c>
      <c r="C1" s="8"/>
      <c r="E1" s="10"/>
      <c r="F1" s="11"/>
      <c r="G1" s="96"/>
      <c r="H1" s="12"/>
      <c r="I1" s="13"/>
      <c r="J1" s="14"/>
      <c r="K1" s="12"/>
      <c r="L1" s="12"/>
      <c r="M1" s="118"/>
      <c r="N1" s="15"/>
      <c r="P1" s="7"/>
      <c r="Q1" s="136"/>
    </row>
    <row r="2" spans="1:18" s="25" customFormat="1" ht="15">
      <c r="A2" s="16"/>
      <c r="B2" s="17" t="s">
        <v>19</v>
      </c>
      <c r="C2" s="18"/>
      <c r="D2" s="17"/>
      <c r="E2" s="19"/>
      <c r="F2" s="20"/>
      <c r="G2" s="97"/>
      <c r="H2" s="21"/>
      <c r="I2" s="22"/>
      <c r="J2" s="23"/>
      <c r="K2" s="21"/>
      <c r="L2" s="21"/>
      <c r="M2" s="119"/>
      <c r="N2" s="24"/>
      <c r="O2" s="17"/>
      <c r="P2" s="116"/>
      <c r="R2" s="26"/>
    </row>
    <row r="3" spans="1:18" s="28" customFormat="1">
      <c r="A3" s="27"/>
      <c r="B3" s="28" t="s">
        <v>0</v>
      </c>
      <c r="C3" s="29"/>
      <c r="F3" s="30"/>
      <c r="G3" s="98"/>
      <c r="H3" s="31"/>
      <c r="I3" s="32"/>
      <c r="J3" s="33"/>
      <c r="K3" s="31"/>
      <c r="L3" s="31"/>
      <c r="M3" s="146" t="s">
        <v>71</v>
      </c>
      <c r="N3" s="147"/>
      <c r="P3" s="116" t="s">
        <v>1</v>
      </c>
    </row>
    <row r="4" spans="1:18" s="41" customFormat="1" ht="33">
      <c r="A4" s="131"/>
      <c r="B4" s="34" t="s">
        <v>2</v>
      </c>
      <c r="C4" s="35" t="s">
        <v>3</v>
      </c>
      <c r="D4" s="34" t="s">
        <v>4</v>
      </c>
      <c r="E4" s="36" t="s">
        <v>5</v>
      </c>
      <c r="F4" s="37" t="s">
        <v>6</v>
      </c>
      <c r="G4" s="99" t="s">
        <v>7</v>
      </c>
      <c r="H4" s="94" t="s">
        <v>8</v>
      </c>
      <c r="I4" s="95" t="s">
        <v>9</v>
      </c>
      <c r="J4" s="38" t="s">
        <v>10</v>
      </c>
      <c r="K4" s="37" t="s">
        <v>21</v>
      </c>
      <c r="L4" s="37" t="s">
        <v>11</v>
      </c>
      <c r="M4" s="120" t="s">
        <v>20</v>
      </c>
      <c r="N4" s="39" t="s">
        <v>12</v>
      </c>
      <c r="O4" s="40" t="s">
        <v>13</v>
      </c>
      <c r="P4" s="34" t="s">
        <v>14</v>
      </c>
      <c r="Q4" s="137"/>
      <c r="R4" s="42"/>
    </row>
    <row r="5" spans="1:18" s="87" customFormat="1" ht="29.25" customHeight="1">
      <c r="A5" s="132">
        <v>2</v>
      </c>
      <c r="B5" s="144" t="s">
        <v>28</v>
      </c>
      <c r="C5" s="82" t="s">
        <v>25</v>
      </c>
      <c r="D5" s="1" t="s">
        <v>29</v>
      </c>
      <c r="E5" s="2" t="s">
        <v>30</v>
      </c>
      <c r="F5" s="83">
        <v>125194</v>
      </c>
      <c r="G5" s="100" t="s">
        <v>27</v>
      </c>
      <c r="H5" s="84">
        <v>105162.96</v>
      </c>
      <c r="I5" s="47">
        <f t="shared" ref="I5:I13" si="0">H5/F5</f>
        <v>0.84000000000000008</v>
      </c>
      <c r="J5" s="3">
        <v>41353</v>
      </c>
      <c r="K5" s="84">
        <v>34339</v>
      </c>
      <c r="L5" s="83">
        <v>20031.04</v>
      </c>
      <c r="M5" s="121">
        <v>8600</v>
      </c>
      <c r="N5" s="49">
        <f t="shared" ref="N5:N13" si="1">L5/F5</f>
        <v>0.16</v>
      </c>
      <c r="O5" s="1" t="s">
        <v>31</v>
      </c>
      <c r="P5" s="86" t="s">
        <v>32</v>
      </c>
      <c r="Q5" s="138">
        <f t="shared" ref="Q5:Q13" si="2">A5</f>
        <v>2</v>
      </c>
    </row>
    <row r="6" spans="1:18" s="87" customFormat="1" ht="28">
      <c r="A6" s="132">
        <v>4</v>
      </c>
      <c r="B6" s="144" t="s">
        <v>54</v>
      </c>
      <c r="C6" s="82" t="s">
        <v>51</v>
      </c>
      <c r="D6" s="1" t="s">
        <v>56</v>
      </c>
      <c r="E6" s="4" t="s">
        <v>57</v>
      </c>
      <c r="F6" s="83">
        <v>96663</v>
      </c>
      <c r="G6" s="100" t="s">
        <v>27</v>
      </c>
      <c r="H6" s="84">
        <v>67664</v>
      </c>
      <c r="I6" s="47">
        <f t="shared" si="0"/>
        <v>0.69999896547800089</v>
      </c>
      <c r="J6" s="85">
        <v>41183</v>
      </c>
      <c r="K6" s="5">
        <v>29962</v>
      </c>
      <c r="L6" s="6">
        <v>28999</v>
      </c>
      <c r="M6" s="121">
        <v>12841</v>
      </c>
      <c r="N6" s="49">
        <f t="shared" si="1"/>
        <v>0.30000103452199911</v>
      </c>
      <c r="O6" s="1" t="s">
        <v>34</v>
      </c>
      <c r="P6" s="86" t="s">
        <v>58</v>
      </c>
      <c r="Q6" s="138">
        <f t="shared" si="2"/>
        <v>4</v>
      </c>
      <c r="R6" s="89"/>
    </row>
    <row r="7" spans="1:18" s="87" customFormat="1" ht="28">
      <c r="A7" s="132">
        <v>8</v>
      </c>
      <c r="B7" s="144" t="s">
        <v>53</v>
      </c>
      <c r="C7" s="82" t="s">
        <v>51</v>
      </c>
      <c r="D7" s="1" t="s">
        <v>55</v>
      </c>
      <c r="E7" s="4" t="s">
        <v>57</v>
      </c>
      <c r="F7" s="83">
        <v>86803</v>
      </c>
      <c r="G7" s="100" t="s">
        <v>27</v>
      </c>
      <c r="H7" s="2">
        <v>57545</v>
      </c>
      <c r="I7" s="47">
        <f t="shared" si="0"/>
        <v>0.66293791689227333</v>
      </c>
      <c r="J7" s="88">
        <v>41092</v>
      </c>
      <c r="K7" s="84">
        <v>31000</v>
      </c>
      <c r="L7" s="83">
        <v>29258</v>
      </c>
      <c r="M7" s="121">
        <v>15764</v>
      </c>
      <c r="N7" s="49">
        <f t="shared" si="1"/>
        <v>0.33706208310772667</v>
      </c>
      <c r="O7" s="81" t="s">
        <v>59</v>
      </c>
      <c r="P7" s="86" t="s">
        <v>52</v>
      </c>
      <c r="Q7" s="138">
        <f t="shared" si="2"/>
        <v>8</v>
      </c>
      <c r="R7" s="89"/>
    </row>
    <row r="8" spans="1:18" s="87" customFormat="1" ht="28">
      <c r="A8" s="132">
        <v>12</v>
      </c>
      <c r="B8" s="144" t="s">
        <v>48</v>
      </c>
      <c r="C8" s="82" t="s">
        <v>45</v>
      </c>
      <c r="D8" s="1" t="s">
        <v>46</v>
      </c>
      <c r="E8" s="4" t="s">
        <v>49</v>
      </c>
      <c r="F8" s="83">
        <v>197857.142857142</v>
      </c>
      <c r="G8" s="100" t="s">
        <v>27</v>
      </c>
      <c r="H8" s="84">
        <v>138500</v>
      </c>
      <c r="I8" s="47">
        <f t="shared" si="0"/>
        <v>0.70000000000000306</v>
      </c>
      <c r="J8" s="85">
        <v>41043</v>
      </c>
      <c r="K8" s="84">
        <v>125975</v>
      </c>
      <c r="L8" s="83">
        <f>F8-H8</f>
        <v>59357.142857141997</v>
      </c>
      <c r="M8" s="121">
        <v>53989</v>
      </c>
      <c r="N8" s="49">
        <f t="shared" si="1"/>
        <v>0.29999999999999694</v>
      </c>
      <c r="O8" s="1" t="s">
        <v>47</v>
      </c>
      <c r="P8" s="86" t="s">
        <v>50</v>
      </c>
      <c r="Q8" s="138">
        <f t="shared" si="2"/>
        <v>12</v>
      </c>
      <c r="R8" s="89"/>
    </row>
    <row r="9" spans="1:18" s="87" customFormat="1" ht="34">
      <c r="A9" s="132">
        <v>19</v>
      </c>
      <c r="B9" s="1" t="s">
        <v>74</v>
      </c>
      <c r="C9" s="82" t="s">
        <v>72</v>
      </c>
      <c r="D9" s="1" t="s">
        <v>75</v>
      </c>
      <c r="E9" s="4" t="s">
        <v>76</v>
      </c>
      <c r="F9" s="83">
        <v>127058</v>
      </c>
      <c r="G9" s="101" t="s">
        <v>27</v>
      </c>
      <c r="H9" s="83">
        <v>108000</v>
      </c>
      <c r="I9" s="47">
        <f t="shared" si="0"/>
        <v>0.85000550929496765</v>
      </c>
      <c r="J9" s="88">
        <v>41281</v>
      </c>
      <c r="K9" s="83">
        <v>37632</v>
      </c>
      <c r="L9" s="83">
        <v>19058</v>
      </c>
      <c r="M9" s="121">
        <v>6641</v>
      </c>
      <c r="N9" s="49">
        <f t="shared" si="1"/>
        <v>0.14999449070503235</v>
      </c>
      <c r="O9" s="1" t="s">
        <v>77</v>
      </c>
      <c r="P9" s="86" t="s">
        <v>78</v>
      </c>
      <c r="Q9" s="138"/>
      <c r="R9" s="89"/>
    </row>
    <row r="10" spans="1:18" s="89" customFormat="1" ht="34.5" customHeight="1">
      <c r="A10" s="132">
        <v>23</v>
      </c>
      <c r="B10" s="145" t="s">
        <v>65</v>
      </c>
      <c r="C10" s="82" t="s">
        <v>63</v>
      </c>
      <c r="D10" s="89" t="s">
        <v>66</v>
      </c>
      <c r="E10" s="92" t="s">
        <v>39</v>
      </c>
      <c r="F10" s="93">
        <v>234260</v>
      </c>
      <c r="G10" s="100" t="s">
        <v>27</v>
      </c>
      <c r="H10" s="93">
        <v>194436</v>
      </c>
      <c r="I10" s="47">
        <f t="shared" si="0"/>
        <v>0.83000085375224109</v>
      </c>
      <c r="J10" s="114">
        <v>41043</v>
      </c>
      <c r="K10" s="93">
        <v>278506</v>
      </c>
      <c r="L10" s="93">
        <v>39824</v>
      </c>
      <c r="M10" s="121">
        <v>29166</v>
      </c>
      <c r="N10" s="49">
        <f t="shared" si="1"/>
        <v>0.16999914624775889</v>
      </c>
      <c r="O10" s="89" t="s">
        <v>40</v>
      </c>
      <c r="P10" s="91" t="s">
        <v>70</v>
      </c>
      <c r="Q10" s="138">
        <f t="shared" si="2"/>
        <v>23</v>
      </c>
    </row>
    <row r="11" spans="1:18" s="89" customFormat="1" ht="31.5" customHeight="1">
      <c r="A11" s="132">
        <v>27</v>
      </c>
      <c r="B11" s="145" t="s">
        <v>67</v>
      </c>
      <c r="C11" s="82" t="s">
        <v>73</v>
      </c>
      <c r="D11" s="89" t="s">
        <v>64</v>
      </c>
      <c r="E11" s="92" t="s">
        <v>68</v>
      </c>
      <c r="F11" s="90">
        <v>584000</v>
      </c>
      <c r="G11" s="100" t="s">
        <v>27</v>
      </c>
      <c r="H11" s="90">
        <v>350000</v>
      </c>
      <c r="I11" s="47">
        <f t="shared" si="0"/>
        <v>0.59931506849315064</v>
      </c>
      <c r="J11" s="115">
        <v>41282</v>
      </c>
      <c r="K11" s="90">
        <v>90000</v>
      </c>
      <c r="L11" s="90">
        <v>230000</v>
      </c>
      <c r="M11" s="121">
        <v>88680</v>
      </c>
      <c r="N11" s="143">
        <f t="shared" si="1"/>
        <v>0.39383561643835618</v>
      </c>
      <c r="O11" s="89" t="s">
        <v>26</v>
      </c>
      <c r="P11" s="117" t="s">
        <v>69</v>
      </c>
      <c r="Q11" s="138">
        <f t="shared" si="2"/>
        <v>27</v>
      </c>
    </row>
    <row r="12" spans="1:18" s="89" customFormat="1" ht="34">
      <c r="A12" s="132">
        <v>28</v>
      </c>
      <c r="B12" s="144" t="s">
        <v>35</v>
      </c>
      <c r="C12" s="82" t="s">
        <v>33</v>
      </c>
      <c r="D12" s="1" t="s">
        <v>36</v>
      </c>
      <c r="E12" s="4" t="s">
        <v>37</v>
      </c>
      <c r="F12" s="83">
        <v>215370</v>
      </c>
      <c r="G12" s="100" t="s">
        <v>27</v>
      </c>
      <c r="H12" s="84">
        <v>185000</v>
      </c>
      <c r="I12" s="47">
        <f t="shared" si="0"/>
        <v>0.85898685982263079</v>
      </c>
      <c r="J12" s="88">
        <v>41319</v>
      </c>
      <c r="K12" s="83">
        <v>171487</v>
      </c>
      <c r="L12" s="83">
        <v>30362</v>
      </c>
      <c r="M12" s="121">
        <v>28162</v>
      </c>
      <c r="N12" s="49">
        <f t="shared" si="1"/>
        <v>0.14097599479964712</v>
      </c>
      <c r="O12" s="1" t="s">
        <v>38</v>
      </c>
      <c r="P12" s="86" t="s">
        <v>61</v>
      </c>
      <c r="Q12" s="138">
        <f t="shared" si="2"/>
        <v>28</v>
      </c>
      <c r="R12" s="87"/>
    </row>
    <row r="13" spans="1:18" s="89" customFormat="1" ht="28">
      <c r="A13" s="132">
        <v>35</v>
      </c>
      <c r="B13" s="144" t="s">
        <v>41</v>
      </c>
      <c r="C13" s="82" t="s">
        <v>33</v>
      </c>
      <c r="D13" s="1" t="s">
        <v>42</v>
      </c>
      <c r="E13" s="4" t="s">
        <v>43</v>
      </c>
      <c r="F13" s="83">
        <v>68000</v>
      </c>
      <c r="G13" s="100" t="s">
        <v>27</v>
      </c>
      <c r="H13" s="84">
        <v>50000</v>
      </c>
      <c r="I13" s="47">
        <f t="shared" si="0"/>
        <v>0.73529411764705888</v>
      </c>
      <c r="J13" s="88">
        <v>41179</v>
      </c>
      <c r="K13" s="83">
        <v>33333</v>
      </c>
      <c r="L13" s="83">
        <v>17680</v>
      </c>
      <c r="M13" s="121">
        <v>12000</v>
      </c>
      <c r="N13" s="49">
        <f t="shared" si="1"/>
        <v>0.26</v>
      </c>
      <c r="O13" s="1" t="s">
        <v>44</v>
      </c>
      <c r="P13" s="86" t="s">
        <v>62</v>
      </c>
      <c r="Q13" s="138">
        <f t="shared" si="2"/>
        <v>35</v>
      </c>
      <c r="R13" s="87"/>
    </row>
    <row r="14" spans="1:18" s="105" customFormat="1" ht="16" customHeight="1">
      <c r="A14" s="133"/>
      <c r="C14" s="106"/>
      <c r="E14" s="107"/>
      <c r="F14" s="108"/>
      <c r="G14" s="109"/>
      <c r="H14" s="108"/>
      <c r="I14" s="110"/>
      <c r="J14" s="111"/>
      <c r="K14" s="108"/>
      <c r="L14" s="108"/>
      <c r="M14" s="122"/>
      <c r="N14" s="112"/>
      <c r="P14" s="113"/>
      <c r="Q14" s="139"/>
    </row>
    <row r="15" spans="1:18" s="61" customFormat="1">
      <c r="A15" s="54">
        <v>42</v>
      </c>
      <c r="B15" s="55" t="s">
        <v>15</v>
      </c>
      <c r="C15" s="56"/>
      <c r="D15" s="55"/>
      <c r="E15" s="57"/>
      <c r="F15" s="58">
        <f>SUM(F5:F14)</f>
        <v>1735205.142857142</v>
      </c>
      <c r="G15" s="102"/>
      <c r="H15" s="58">
        <f>SUM(H5:H14)</f>
        <v>1256307.96</v>
      </c>
      <c r="I15" s="59">
        <f>H15/(H15+L15)</f>
        <v>0.72582156693468414</v>
      </c>
      <c r="J15" s="60"/>
      <c r="K15" s="58">
        <f>SUM(K5:K14)</f>
        <v>832234</v>
      </c>
      <c r="L15" s="58">
        <f>SUM(L5:L14)</f>
        <v>474569.182857142</v>
      </c>
      <c r="M15" s="123">
        <f>SUM(M5:M14)</f>
        <v>255843</v>
      </c>
      <c r="N15" s="59">
        <f>L15/(L15+H15)</f>
        <v>0.27417843306531581</v>
      </c>
      <c r="O15" s="55"/>
      <c r="P15" s="127"/>
      <c r="R15" s="62"/>
    </row>
    <row r="17" spans="1:18" s="67" customFormat="1">
      <c r="A17" s="134"/>
      <c r="B17" s="52"/>
      <c r="C17" s="63"/>
      <c r="D17" s="52"/>
      <c r="E17" s="64"/>
      <c r="F17" s="45"/>
      <c r="G17" s="103"/>
      <c r="H17" s="65"/>
      <c r="I17" s="66"/>
      <c r="J17" s="50"/>
      <c r="K17" s="65"/>
      <c r="L17" s="65"/>
      <c r="M17" s="124"/>
      <c r="N17" s="66"/>
      <c r="O17" s="52"/>
      <c r="P17" s="128"/>
      <c r="Q17" s="140"/>
    </row>
    <row r="18" spans="1:18" s="53" customFormat="1">
      <c r="A18" s="134"/>
      <c r="B18" s="52"/>
      <c r="C18" s="63"/>
      <c r="D18" s="52"/>
      <c r="E18" s="64"/>
      <c r="F18" s="45"/>
      <c r="G18" s="103"/>
      <c r="H18" s="65"/>
      <c r="I18" s="68"/>
      <c r="J18" s="50"/>
      <c r="K18" s="65"/>
      <c r="L18" s="65"/>
      <c r="M18" s="124"/>
      <c r="N18" s="68"/>
      <c r="O18" s="52"/>
      <c r="P18" s="128"/>
      <c r="Q18" s="141"/>
      <c r="R18" s="67"/>
    </row>
    <row r="19" spans="1:18">
      <c r="B19" s="69" t="s">
        <v>16</v>
      </c>
      <c r="C19" s="70"/>
      <c r="D19" s="71"/>
    </row>
    <row r="20" spans="1:18">
      <c r="B20" s="71" t="s">
        <v>60</v>
      </c>
      <c r="C20" s="77"/>
      <c r="D20" s="78">
        <f>A15</f>
        <v>42</v>
      </c>
    </row>
    <row r="21" spans="1:18">
      <c r="B21" s="71" t="s">
        <v>17</v>
      </c>
      <c r="C21" s="79">
        <f>D21/(D21+D22)</f>
        <v>0.72582156693468414</v>
      </c>
      <c r="D21" s="78">
        <f>H15</f>
        <v>1256307.96</v>
      </c>
    </row>
    <row r="22" spans="1:18">
      <c r="B22" s="71" t="s">
        <v>18</v>
      </c>
      <c r="C22" s="79">
        <f>D22/(D22+D21)</f>
        <v>0.27417843306531581</v>
      </c>
      <c r="D22" s="78">
        <f>L15</f>
        <v>474569.182857142</v>
      </c>
    </row>
    <row r="23" spans="1:18">
      <c r="B23" s="71" t="s">
        <v>22</v>
      </c>
      <c r="C23" s="79">
        <f>D23/(D23+D24)</f>
        <v>0.76486682468244438</v>
      </c>
      <c r="D23" s="78">
        <f>K15</f>
        <v>832234</v>
      </c>
    </row>
    <row r="24" spans="1:18">
      <c r="B24" s="71" t="s">
        <v>23</v>
      </c>
      <c r="C24" s="79">
        <f>D24/(D24+D23)</f>
        <v>0.23513317531755565</v>
      </c>
      <c r="D24" s="80">
        <f>M15</f>
        <v>255843</v>
      </c>
    </row>
  </sheetData>
  <sheetProtection insertRows="0"/>
  <sortState ref="A5:R46">
    <sortCondition ref="C5:C46"/>
    <sortCondition ref="B5:B46"/>
  </sortState>
  <mergeCells count="1">
    <mergeCell ref="M3:N3"/>
  </mergeCells>
  <phoneticPr fontId="3" type="noConversion"/>
  <pageMargins left="0.70000000000000007" right="0.70000000000000007" top="0.75000000000000011" bottom="0.75000000000000011" header="0.30000000000000004" footer="0.30000000000000004"/>
  <pageSetup paperSize="8" scale="43" orientation="landscape"/>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Company>Turun ammattikorkeakoulu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Nypelö Sirpa</dc:creator>
  <cp:lastModifiedBy>Juhani Soini</cp:lastModifiedBy>
  <cp:lastPrinted>2013-07-15T10:29:12Z</cp:lastPrinted>
  <dcterms:created xsi:type="dcterms:W3CDTF">2013-05-02T13:04:28Z</dcterms:created>
  <dcterms:modified xsi:type="dcterms:W3CDTF">2013-07-15T10:29:17Z</dcterms:modified>
</cp:coreProperties>
</file>