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465" windowWidth="19320" windowHeight="11895"/>
  </bookViews>
  <sheets>
    <sheet name="Taul1" sheetId="1" r:id="rId1"/>
    <sheet name="Taul2" sheetId="2" r:id="rId2"/>
    <sheet name="Taul3" sheetId="3" r:id="rId3"/>
  </sheets>
  <definedNames>
    <definedName name="_xlnm.Print_Area" localSheetId="0">Taul1!$A$2:$P$43</definedName>
    <definedName name="_xlnm.Print_Titles" localSheetId="0">Taul1!$4:$4</definedName>
  </definedNames>
  <calcPr calcId="145621"/>
</workbook>
</file>

<file path=xl/calcChain.xml><?xml version="1.0" encoding="utf-8"?>
<calcChain xmlns="http://schemas.openxmlformats.org/spreadsheetml/2006/main">
  <c r="N6" i="1" l="1"/>
  <c r="N7" i="1"/>
  <c r="N8" i="1"/>
  <c r="N9" i="1"/>
  <c r="N10" i="1"/>
  <c r="N11" i="1"/>
  <c r="N12" i="1"/>
  <c r="N13" i="1"/>
  <c r="N14" i="1"/>
  <c r="N15" i="1"/>
  <c r="N16" i="1"/>
  <c r="N17" i="1"/>
  <c r="N18" i="1"/>
  <c r="N19" i="1"/>
  <c r="N20" i="1"/>
  <c r="N21" i="1"/>
  <c r="N22" i="1"/>
  <c r="N23" i="1"/>
  <c r="N24" i="1"/>
  <c r="N25" i="1"/>
  <c r="N26" i="1"/>
  <c r="N27" i="1"/>
  <c r="N28" i="1"/>
  <c r="N29" i="1"/>
  <c r="N30" i="1"/>
  <c r="N31" i="1"/>
  <c r="N32" i="1"/>
  <c r="N33"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L14" i="1" l="1"/>
  <c r="N5" i="1" l="1"/>
  <c r="I5" i="1"/>
  <c r="L11" i="1" l="1"/>
  <c r="M34" i="1" l="1"/>
  <c r="K34" i="1"/>
  <c r="H34" i="1"/>
  <c r="D39" i="1" l="1"/>
  <c r="D43" i="1" l="1"/>
  <c r="D42" i="1"/>
  <c r="C43" i="1" l="1"/>
  <c r="D40" i="1"/>
  <c r="C42" i="1"/>
  <c r="F34" i="1"/>
  <c r="L9" i="1"/>
  <c r="L34" i="1" l="1"/>
  <c r="I34" i="1" s="1"/>
  <c r="D41" i="1" l="1"/>
  <c r="C40" i="1" s="1"/>
  <c r="N34" i="1"/>
  <c r="C41" i="1" l="1"/>
</calcChain>
</file>

<file path=xl/comments1.xml><?xml version="1.0" encoding="utf-8"?>
<comments xmlns="http://schemas.openxmlformats.org/spreadsheetml/2006/main">
  <authors>
    <author>snypelo</author>
  </authors>
  <commentList>
    <comment ref="H4" authorId="0">
      <text>
        <r>
          <rPr>
            <b/>
            <sz val="8"/>
            <color indexed="81"/>
            <rFont val="Tahoma"/>
            <family val="2"/>
          </rPr>
          <t>snypelo:</t>
        </r>
        <r>
          <rPr>
            <sz val="8"/>
            <color indexed="81"/>
            <rFont val="Tahoma"/>
            <family val="2"/>
          </rPr>
          <t xml:space="preserve">
projektin toteutusajalle haettu /myönnetty URAH</t>
        </r>
      </text>
    </comment>
    <comment ref="J4" authorId="0">
      <text>
        <r>
          <rPr>
            <b/>
            <sz val="8"/>
            <color indexed="81"/>
            <rFont val="Tahoma"/>
            <family val="2"/>
          </rPr>
          <t>snypelo:</t>
        </r>
        <r>
          <rPr>
            <sz val="8"/>
            <color indexed="81"/>
            <rFont val="Tahoma"/>
            <family val="2"/>
          </rPr>
          <t xml:space="preserve">
saatu URAH-päätös tai arvio URAH-päätöksen pvm (milloin?)</t>
        </r>
      </text>
    </comment>
    <comment ref="K4" authorId="0">
      <text>
        <r>
          <rPr>
            <b/>
            <sz val="8"/>
            <color indexed="81"/>
            <rFont val="Tahoma"/>
            <family val="2"/>
          </rPr>
          <t>snypelo:</t>
        </r>
        <r>
          <rPr>
            <sz val="8"/>
            <color indexed="81"/>
            <rFont val="Tahoma"/>
            <family val="2"/>
          </rPr>
          <t xml:space="preserve">
URAH-osuus vuodelle 2011</t>
        </r>
      </text>
    </comment>
    <comment ref="L4" authorId="0">
      <text>
        <r>
          <rPr>
            <b/>
            <sz val="8"/>
            <color indexed="81"/>
            <rFont val="Tahoma"/>
            <family val="2"/>
          </rPr>
          <t>snypelo:</t>
        </r>
        <r>
          <rPr>
            <sz val="8"/>
            <color indexed="81"/>
            <rFont val="Tahoma"/>
            <family val="2"/>
          </rPr>
          <t xml:space="preserve">
tk-keskuksen + ta:n omarahoitusosuus projektin toteutusajalle</t>
        </r>
      </text>
    </comment>
    <comment ref="M4" authorId="0">
      <text>
        <r>
          <rPr>
            <b/>
            <sz val="8"/>
            <color indexed="81"/>
            <rFont val="Tahoma"/>
            <family val="2"/>
          </rPr>
          <t>snypelo:</t>
        </r>
        <r>
          <rPr>
            <sz val="8"/>
            <color indexed="81"/>
            <rFont val="Tahoma"/>
            <family val="2"/>
          </rPr>
          <t xml:space="preserve">
tk-keskuksen + ta:n omarahoitusosuus vuodelle 2011</t>
        </r>
      </text>
    </comment>
  </commentList>
</comments>
</file>

<file path=xl/sharedStrings.xml><?xml version="1.0" encoding="utf-8"?>
<sst xmlns="http://schemas.openxmlformats.org/spreadsheetml/2006/main" count="230" uniqueCount="161">
  <si>
    <t>projektin nimi</t>
  </si>
  <si>
    <t>tulosalue</t>
  </si>
  <si>
    <t>projektipäällikkö</t>
  </si>
  <si>
    <t>projektin toteutusaika</t>
  </si>
  <si>
    <t>projektin budjetti</t>
  </si>
  <si>
    <t>URAH: haettu /myönnetty</t>
  </si>
  <si>
    <t>URAH yht. /e</t>
  </si>
  <si>
    <t>urah osuus kokonais rahoituksesta</t>
  </si>
  <si>
    <t>URAH-päätös 
/pvm</t>
  </si>
  <si>
    <t>AMK:n ORAH  
yht. /e</t>
  </si>
  <si>
    <t>AMK-orah osuus kokonais rahoituksesta</t>
  </si>
  <si>
    <t>projektin lyhyt kuvaus /tavoitteet</t>
  </si>
  <si>
    <t>Yhteenveto:</t>
  </si>
  <si>
    <t>URAH yht.</t>
  </si>
  <si>
    <t>AMK-ORAH yht.</t>
  </si>
  <si>
    <t>Projektorissa tarkemmat projektitiedot</t>
  </si>
  <si>
    <t>AMK YHTEENSÄ:</t>
  </si>
  <si>
    <t>Kuntarahoitetut projektit 2012 / Turun KH:n hankerahoitus</t>
  </si>
  <si>
    <t>URAH 
vuodelle 2012 /e</t>
  </si>
  <si>
    <t>AMK:n ORAH 
vuodelle 2012 /e</t>
  </si>
  <si>
    <t xml:space="preserve">kuntarahoitetut projektit 2012 </t>
  </si>
  <si>
    <t>URAH vuodelle 2012</t>
  </si>
  <si>
    <t>AMK-ORAH vuodelle 2012</t>
  </si>
  <si>
    <t>TERV</t>
  </si>
  <si>
    <t>myönnetty</t>
  </si>
  <si>
    <t>Turun AMK, TKI-keskus</t>
  </si>
  <si>
    <t>BIL</t>
  </si>
  <si>
    <t>Hyvinvointiteknologian koordinointi</t>
  </si>
  <si>
    <t>HYPA</t>
  </si>
  <si>
    <t>2.4.2012 - 31.10.2012</t>
  </si>
  <si>
    <t>Pöytyän kunta</t>
  </si>
  <si>
    <t xml:space="preserve">Yhdessä oikeaan aikaan </t>
  </si>
  <si>
    <t>Minna Kärjä</t>
  </si>
  <si>
    <t>01.01.2012 - 31.12.2013</t>
  </si>
  <si>
    <t xml:space="preserve">Hankkeen ensimmäisenä tavoitteena on hierarkioita ja organisaatiorajoja häivyttävän rajattoman yhteis-työrakenteen luominen organisaation eri tasoille. Hankkeen toisena tavoitteena on kehittää lasten ja nuorten palveluihin pitkänäköistä ja proaktiivista pää-töksentekoa tukeva seuranta- ja raportointijärjestelmä, jossa kansalainen on itse aktiivinen hyvinvointi-tiedon tuottaja ja toisaalta myös vastuussa omasta ja toisten hyvinvoinnista. </t>
  </si>
  <si>
    <t>Raision kaupunki</t>
  </si>
  <si>
    <t>TYT</t>
  </si>
  <si>
    <t>Innovaatiokompetenssien mittaaminen</t>
  </si>
  <si>
    <t>Riihiranta Jussi</t>
  </si>
  <si>
    <t>1.4.2012-30.6.2014</t>
  </si>
  <si>
    <t xml:space="preserve">Innovaatiokompetenssien mittaaminen - projektin pohjana toimii Turun AMK:n koordinoimassa INCODE-projektissa syntyvä Innovaatiokompetenssibarometri ICB:n testiversio, jota tässä projektissa testataan ja jatkokehitetään. ICB täydentää CLA-testiä keskittymällä erityisesti sellaisiin tutkimusten mukaan merkittävimpiin työelämässä tarvittaviin kompetensseihin (yhteisö- ja verkosto-osaaminen), joita CLA ei kykene riittävästi todentamaan. Barometrin testausalustoina toimivat neljän projektia toteuttavan ammattikorkeakoulun - Turun AMK:n, SAMK:n, LAUREA:n sekä RAMK:n - opintojaksot. Uuden työkalun laaja reaaliaikainen testaus antaa hyvän pohjan barometrin käyttökelpoisuuden ja luotettavuuden arvioinnille. Projektin tuloksena ammattikorkeakoulut ovat saaneet käyttöönsä uuden työkalun, jonka avulla kyetään
todentamaan opiskelijoiden yhteisö- ja verkosto-osaamisen innovaatiokompetenssien kehittymistä. </t>
  </si>
  <si>
    <t>Tekes</t>
  </si>
  <si>
    <t>Fortuna-kehittämisyhteistyö</t>
  </si>
  <si>
    <t>Ketonen-Oksi Sanna</t>
  </si>
  <si>
    <t>Balance in Health and Well-being - Tools for Promoting Health and Preventing Alcohol Abuse on Retire (BIHWE)</t>
  </si>
  <si>
    <t>Tonteri Anna</t>
  </si>
  <si>
    <t>Kyvyt.fi Tekesin arvoverkkohanke</t>
  </si>
  <si>
    <t>Seilonen Leena</t>
  </si>
  <si>
    <t>Lilja-Viherlampi Liisa-Maria</t>
  </si>
  <si>
    <t>Puppet City</t>
  </si>
  <si>
    <t>SUMMIT - koulutus- ja kulttuuriosaamisen tuotteistamis- ja vientiverkosto</t>
  </si>
  <si>
    <t>Erävaara Taina</t>
  </si>
  <si>
    <t>Teknologia musiikkityön tukena</t>
  </si>
  <si>
    <t>Siika-aho Petteri</t>
  </si>
  <si>
    <t>TAIDE</t>
  </si>
  <si>
    <t xml:space="preserve">Ecodesign Plus  </t>
  </si>
  <si>
    <t>Nurmi Piia</t>
  </si>
  <si>
    <t>Jätteestä liiketoimintaa</t>
  </si>
  <si>
    <t>Lounaisrannikon vastuullisuus</t>
  </si>
  <si>
    <t>Hybridibussin optimaalinen käyttö</t>
  </si>
  <si>
    <t>Ikonen Markku</t>
  </si>
  <si>
    <t>Kestävän yritystoiminnan kehittäminen ja paikallisen käsityöteollisuuden tukeminen Azerbaizhanin maaseudulla</t>
  </si>
  <si>
    <t>Heikkilä Jonna</t>
  </si>
  <si>
    <t>Pihlajamaa Jani</t>
  </si>
  <si>
    <t>Larkia Anneli</t>
  </si>
  <si>
    <t>Oksanen Lea</t>
  </si>
  <si>
    <t>Toivonen Heini</t>
  </si>
  <si>
    <t xml:space="preserve">EVE-village </t>
  </si>
  <si>
    <t>Pitkänen Kirsi</t>
  </si>
  <si>
    <t>Puhakainen Jussi</t>
  </si>
  <si>
    <t>Paavola Jarkko</t>
  </si>
  <si>
    <t>Game Cluster</t>
  </si>
  <si>
    <t>Ruohola Marika</t>
  </si>
  <si>
    <t>KoVA Duuni - kokonaisvaltaista työhyvinvointia</t>
  </si>
  <si>
    <t>Heikkinen Krista</t>
  </si>
  <si>
    <t xml:space="preserve">Seiling II </t>
  </si>
  <si>
    <t xml:space="preserve">Start-up and Spin off factory </t>
  </si>
  <si>
    <t xml:space="preserve">Voca eMentors </t>
  </si>
  <si>
    <t>TSK</t>
  </si>
  <si>
    <t>haettu</t>
  </si>
  <si>
    <t>TSEK/FORTUNA-hanke</t>
  </si>
  <si>
    <t>URAH-taho</t>
  </si>
  <si>
    <t>Pikorna</t>
  </si>
  <si>
    <t xml:space="preserve">Susi Petri </t>
  </si>
  <si>
    <t>Suomen akatemia</t>
  </si>
  <si>
    <t xml:space="preserve">Jokela Kaisa </t>
  </si>
  <si>
    <t>EU Health Programme</t>
  </si>
  <si>
    <t>KEHIT, TERV, TAIDE</t>
  </si>
  <si>
    <t>1.8.2012-31.12.2014</t>
  </si>
  <si>
    <t>Turku 2011-säätiö</t>
  </si>
  <si>
    <t>ESR</t>
  </si>
  <si>
    <t>VS taidetoimikunta</t>
  </si>
  <si>
    <t>V-S ELY-keskus ESR- ja valtionrahoitus</t>
  </si>
  <si>
    <t>2012-2014</t>
  </si>
  <si>
    <t>2012-2013</t>
  </si>
  <si>
    <t>2012-2015</t>
  </si>
  <si>
    <t>Verkottaminen ja tuotteistaminen hyvinvointipalveluissa</t>
  </si>
  <si>
    <t>Keskisarja Annele</t>
  </si>
  <si>
    <t>EAKR Päijät-Hämeen liitto</t>
  </si>
  <si>
    <t>EAKR / Päijät-Hämeen Liitto</t>
  </si>
  <si>
    <t xml:space="preserve">EAKR  </t>
  </si>
  <si>
    <t>EACEA Leonardo da Vinci / CIMO</t>
  </si>
  <si>
    <t>EAKR / Päijät-Hämeen liitto</t>
  </si>
  <si>
    <t>Sweden National Agenct</t>
  </si>
  <si>
    <t>IEE Intelligent Energy Europe /EU</t>
  </si>
  <si>
    <t>Prizztech, joka saa rah. LOURAlta</t>
  </si>
  <si>
    <t>Turun seudun kehittämiskeskus</t>
  </si>
  <si>
    <t>TransEco-tutkimusohjelma, Turun joukkoliikennetoimisto</t>
  </si>
  <si>
    <t>Ulkoministeriö</t>
  </si>
  <si>
    <t>EU-ohjelma CIP</t>
  </si>
  <si>
    <t xml:space="preserve">Hankkeessa luodaan pelialan innovaatioverkosto, kartoitetaan ja kehitetään pelialan koulutusta sekä tuetaan peliteknologian hyödyntämistä pk-yrityksissä. </t>
  </si>
  <si>
    <t>Projektin tavoitteena on luoda toimintamalli Turun AMK:n TSK:n työhyvinvoinnin tukemiseksi korostaen ennakointia ja suunnitelmallisuutta.</t>
  </si>
  <si>
    <t>Projektin tavoitteena on kehittää peliteknologiaan perustuvia menetelmiä koulunsa keskeyttäneiden ja syrjäytymisvaarassa olevien nuorten tukemiseksi.</t>
  </si>
  <si>
    <t xml:space="preserve">Projektissa kehitetään innovatiivista yrittäjyyskoulutuksen pedagogiikkaa, opetusmateriaaleja ja -suunnitelmia sekä eurooppalainen virtuaalinen kehittämisympäristö yrittäjyyskouluttajien hyvien käytäntöjen, oppimateriaalien ja opettajien ja työelämäedustajien kansainvälisen yhteistyön tueksi. </t>
  </si>
  <si>
    <t xml:space="preserve">Hankkeen tavoitteena on vauhdittaa peliteknologian start up -yrityksiä ja edistää alueen peliyritysten kehittymistä kansainvälisiksi kasvuyrityksiksi. </t>
  </si>
  <si>
    <t>Projektin tavoitteena on luoda pk-yrityksille mentorointimalli, joka perustuu e-palveluihin.</t>
  </si>
  <si>
    <t>beSAFE!</t>
  </si>
  <si>
    <t>Suvivuo Pia</t>
  </si>
  <si>
    <t>EU, Daphne II</t>
  </si>
  <si>
    <t xml:space="preserve">The purpose of the project is to empower adolescents (12-17 years old) especially girls to protect themselves against dating violence providing them sexual safe education by health care students. </t>
  </si>
  <si>
    <t xml:space="preserve">Osaprojektin toteutusalueet ovat Turun seutu, Turunmaa, Salon seutu, Vakka-Suomi ja Loimaan seutukunta sekä niissä toimiviin hyvinvointialan yrityksiin, kolmannen sektorin järjestöihin ja kuntiin, joilla on intressi kehittää velutuotantoaan tehokkaammaksi uusien tuotteiden tai uusien työnjakojen kautta, ns. tilaaja-tuottajamalli. </t>
  </si>
  <si>
    <t>24.04.2012 - 13.12.2013</t>
  </si>
  <si>
    <t>ei vielä</t>
  </si>
  <si>
    <t>01.03.2012 - 31.12.2012</t>
  </si>
  <si>
    <t>Turun teatterikerhosäätiö</t>
  </si>
  <si>
    <t>01.09.2012 - 31.08.2013</t>
  </si>
  <si>
    <t>30.01.2012 - 31.12.2013</t>
  </si>
  <si>
    <t>20.01.2012 - 31.12.2013</t>
  </si>
  <si>
    <t xml:space="preserve">1. Turun AMK toteuttaa haastattelututkimuksena Fortuna-korttelin liiketoimintaa ja paikkamarkkinointia tukevan mielikuva- / asiakaskyselyn (vähintään 600 haastattelua) ja sen analysoinnin opiskelijatyönä.
2. Turun AMK:n opiskelijat suunnittelevat Fortuna-korttelin yritystoiminnan ja tapahtumatuotannon sekä mielikuva- että tuotemarkkinointia edistävän pelisovelluksen (internet / mobiililaitteet tmv.) vuoden 2012 kesän tapahtumamarkkinoinnin tueksi ja päivittävät sitä opiskelijatyönä vuoden 2012 talvisesongin tarpeisiin.
3. Turun AMK tuottaa Fortuna-korttelille em. pelisovellusta tukevan painettavan oheistuotteen, jota voidaan käyttää kesän 2012 yritys- ja tapahtumamarkkinoinnissa. </t>
  </si>
  <si>
    <t>Tutkimusprojekti liittyy virustutkimukseen ja virusdiagnostiikan kehittämiseen: ihmisen pikornavirusten vuorovaikutukseen solujen ja solupinnan reseptorien kanssa. Projekti toteutetaan Turun yliopiston virusopin ja Turun AMK:n välisenä yhteistyönä.</t>
  </si>
  <si>
    <t>BIHWE project focuses on issues arising from Second Programme of Community Action in the field of Health 2008–2013, Europe 2020 Strategy, The Citizen’s Agenda and EU White paper. BIHWE concentrates on concrete actions and tools supporting active and healthy ageing in a comprehensive way on European level.</t>
  </si>
  <si>
    <t>Taideakatemian esittävän taiteen koulutusohjelmaa hanke tukee mahdollistamalla ulkomaisten taiteilijoiden vierailut koulussa. Jatkossa opiskelijat voivat saada tällä tavoin edelleen mahdollisuuden työskennellä tuotannoissa työpajamuotoisesti tai opetusharjoitteluna. Hankkeen tavoitteena onkin etsiä yhteistyömuotoja, joiden avulla rahoitusta ja vierailuja pystytään jatkamaan tulevaisuudessakin. Turun Taideakatemialla on puolestaan jatkossa mahdollista tarjota tekniikkaa, tiloja ja tuotannollista tukea vierailuihin.
Keväällä 2012 käydään neuvotteluja tsekkiläisen Continuo Divadlo –ryhmän kanssa. Ryhmä toteuttaa keväällä 2013 neljän viikon mittaisen työpajan, jonka lopputuotoksena syntyy kaupunkilaisille esityksiä turkulaiseen katukuvaan. Esitysten aiheet muokataan yhteistyössä yleisön kanssa.</t>
  </si>
  <si>
    <t>RENT- musikaaliartistihankkeen oppilasprojekti</t>
  </si>
  <si>
    <t xml:space="preserve">RENT-esitysprojekti on osa Musikaaliartistihankkeen projektia. RENT -musikaali valmistetaan oppilastyönä projektin alaisuudessa. Siitä toteutetaan 14 esitystä Pietarsaaressa. </t>
  </si>
  <si>
    <t>Projekti on yhteishanke Metropolia-ammattikorkekaoulun ja Turun ammattikorkekakoulun kesken. Hanke on Summit-prosessi, jossa kootaan yhteen Varsinais-Suomen ja Uudenmaan alueen keskeisiä toimijoita, joilla on tarvittavaa asiantuntemusta tunnistaa laaja-alaiseen kulttuuri- ja taideosaamiseen perustuvat palvelu- ja koulutusvientituotteet ja niiden liiketoimintapotentiaali.</t>
  </si>
  <si>
    <t>Taiteilija voi pahoin? Omakuvalliset menetelmät taiteilijan työhyvinvoinnin edistäjinä</t>
  </si>
  <si>
    <t xml:space="preserve">Hankkeessa suunnitellaan moniammatillisen työryhmän voimin hyvinvointia ja itsetuntemusta lisäävää työhyvinvointitoimintaa, jossa hyödynnetään omakuvallisia ja omaelämäkerrallisia työmenetelmiä. </t>
  </si>
  <si>
    <t>Projektilla pyritään parantamaan musiikkipedagogien osaamisvalmiuksia. Hankkeella saadaan aikaiseksi osaamisjärjestelmä, jossa tarpeet siivilöityvät useamman koulutusosapuolen konsortiossa osaamiseksi ja hjausvalmiuksiksi.</t>
  </si>
  <si>
    <t>The Ecodesign-Plus aim is to raise SME‘s in both competence and capacity terms about energy efficiency topic via ecodesign approach. 
There are three main targets of the project:
• Raise awareness for energy efficiency topic via ecodesign methods among SMS’s in different industries; 
• Ensure universal and international tool - E–learning Management System for SMS’s guiding product long term energy efficiency benchmarking;
• Mobilize and raise SMS’s capacity to make improvements for energy efficiency in product production and promote competiveness.</t>
  </si>
  <si>
    <t>Hybridibusseilla (Volvo) on Turun kaupunkiliikenteessä toistaiseksi saavutettu selvästi odotettua vähäisempää polttoaineen säästöä tavallisiin busseihin verrattuna.
Turun kaupunkiliikenne Oy:llä on käytössään neljä Volvon hybridibussia. Käyttökokemusten perusteella auton valmistajan lupaamia polttoaineen säästöjä ei ole saavutettu. Kuljettajat ovat saaneet käyttökoulutuksen ajoneuvojen oikeaoppiseen käyttöön. Käyttökoulutus on sisältänyt myös puolen tunnin mittaisen ohjatun ajon hybridibussilla. Autojen toimittaja ei ole lupautunut järjestämään maksutonta jatkokoulutusta. 
Tavoitteena on selvittää, mistä huonot kulutustulokset johtuvat ja mahdollisuuksien mukaan korjata tilanne esim. kouluttamalla kuljettajia ja/tai optimoimalla reittivalintoja.</t>
  </si>
  <si>
    <t xml:space="preserve">Hankkeessa on tavoitteena luoda malli Satakunnan ja Varsinais-Suomen yhteisen materiaalipankin perustamiseksi. Materiaalipankin tavoitteena on synnyttää yhteinen kierrätys- ja uusiokäyttöklusteri. </t>
  </si>
  <si>
    <t>Hankkeen tavoitteet tukevat Azerbaizhanin kansallisia tavoitteita turismin lisäämiseksi maassa, sen köyhyyden vähentämisstrategiaa sekä Suomen kehityspoliittisia linjauksia. Turun ammattikorkeakoulussa hanke mahdollistaa eri koulutusohjelmien välisen yhteistyön hankkeen toiminnoissa ja opiskelijoiden kansainvälisen kokemuksen kartuttamisen mm. harjoittelun ja opinnäytetöiden kautta.</t>
  </si>
  <si>
    <t>Hanke toteutetaan Satakunnan ja Varsinais-Suomen yhteishankkeena. 
Nyt esitettävän hankkeen tavoitteena on kartoittaa ja löytää parhaita käytäntöjä vastuullisen liiketoiminnan kehittämiseen Lounais-Suomen alueelle. Satakuntalaiset ja varsinaissuomalaiset toimijat hakevat esimerkkejä Euroopan alueella toteutetuista vastuullisuutta tukevista yhteishankkeista, joissa alueen kehittämisorganisaatiot toimivat yhdessä korkeakoulujen ja yritysten kanssa.</t>
  </si>
  <si>
    <t>Tavoitteena: 1) Terveys- ja hyvinvointiteknologia -alojen toimijoiden yhteistyö työelämäkäytäntöjen ja opetuksen kehittämiseksi sekä toteuttamiseksi 
2) Osaamisen ja koulutussisältöjen kehittäminen vastaamaan yritysten ja muiden organisaatioiden ajankohtaisia kehittämistarpeita 
3) Lisäksi - Terveysalalla: kehittää alaa asiakas- ja käyttäjälähtöiseksi, omahoitoa tukevammaksi ja lisätä yrittäjyyttä 
- Hyvinvointiteknologia-alalla: aikaansaada työelämälähtöistä ja muuttuneen, erityisesti lääkinnällisiä laitteita koskevan lainsäädännön sekä standardien vaatimukset täyttävää osaamista.</t>
  </si>
  <si>
    <t>InnoHealth</t>
  </si>
  <si>
    <t>ReWISE</t>
  </si>
  <si>
    <t>Hankkeessa pyritään vastaamaan TV-taajuuksilla toimivien White Space -laitteiden toiminnallisiin haasteisiin huolellisella tietokantasuunnittelulla, jossa keskeisenä tekijänä on verkon tietoturva ja tietosuoja. Hanke tehdään kansainvälisenä yhteistyönä University of Ontario Institute of Technologyn kanssa. Hankkeen johtoryhmään kuuluvat myös Nokia ja Fairspectrum. Hankkeen kesto on 1.1.2012-31.12.2014 ja kokonaisbudjetti 140 k€. Tekes-rahoituksen osuuds on 70%.</t>
  </si>
  <si>
    <t>Euroopan Sosiaalirahasto (ESR)</t>
  </si>
  <si>
    <t xml:space="preserve">BOAT – Korkeakoulujen ja yritysten verkottunut yhteistyö Itämeren alueen maissa </t>
  </si>
  <si>
    <t>Reunanen Tero</t>
  </si>
  <si>
    <t>1.1.2012-31.12.2013</t>
  </si>
  <si>
    <t>BOAT-hankkeella edistetään toimivia korkeakoulu-yritys –yhteistyömalleja Etelä-Suomen alueella, panostamalla niihin kansainvälisen verkottumisen kautta uutta kehitystyötä, tutkimustyötä, tiedottamista ja caseyritys -ratkaisuja. Korkeakoulu-yritys yhteistyö liittyy mm. (a) innovaatioprosesseihin; (b) yritysten tukemiseen niiden kansainvälistymisessä; (c) opiskelijoiden kansainväliseen harjoitteluun sekä (d) kansainvälisiin toimialakohtaisiin verkostoihin ja niiden ylläpitoon. Hanke kokoaa Itämeren alueen valtioista hyväksi koettuja alueellisia (korkeakoulu-yritys) yhteistyömalleja ja levittää niistä tietoa hankkeen toiminta-alueella. Hankkeella tavoitellaan sellaisen kansainvälisen yhteistyöverkoston aikaansaamista ja vahvistamista, joka etenkin Itämeren alueella muodostuu kattavaksi innovaatiotoiminnan ja kansainvälistymisen (korkeakoulu-yritys) yhteistyöverkostoksi. Hankkeen tuloksena syntyy ja vahvistuu suomalaisille yrityksille ja korkeakouluille kansainvälinen verkostoitunut innovaatioympäristö, joka sisältää toimivat osallistumisen foorumit, käyttökelpoiset tiedon kanavat, tehokkaat innovaatiojärjestelmät ja jossa osallistujilla on innostunut ja aktiivinen toimintatapa.</t>
  </si>
  <si>
    <t>Pure Biomass – Potential and competiveness of biomass as energy source in Central BSR</t>
  </si>
  <si>
    <t>Alho Pekka</t>
  </si>
  <si>
    <t>Pure Biomass -hanke edistää yleistä tietämystä biomassojen taloudellisista ja teknisistä eduista energiatuotannossa. Turun AMK tuottaa hankkeelle taustamateriaalia alueella olevista biomassatyypeistä sekä tekee elinkaari- ja kustannus-hyötyanalyyseja biojätteiden käsittelystä kaupunkialueella. Tuloksena syntyy biojätestrategia kunnalliseen käyttöön. Lisäksi Turun AMK osallistuu uusiutuvien energioiden käyttöpotentiaalin arvioimiseen Lounais-Suomen alueella.</t>
  </si>
  <si>
    <t>Interreg IVA/Central Baltic</t>
  </si>
  <si>
    <t>päivitetty: 4.6.12 /sn</t>
  </si>
  <si>
    <t>01.10.2012-01.10.2014</t>
  </si>
  <si>
    <t xml:space="preserve">Hankkeen tavoitteena on tukea ja mahdollistaa ikääntyneiden kotona asumista kehittämällä ikääntyneiden elämänlaatua ja kotona selviytymistä tukeva hyvinvointi- ja palvelukonsepti teknologiaa hyödyntäen. Pöytyällä kohderyhmäksi on valikoitunut syrjäkylillä asuvat yksinäiset kotihoidon asiakkaat. Ajatuksena on, että tällä palvelulla voitaisiin ehkäistä yksinäisyydestä ja turvattomuudesta johtuvaa lisääntyvää palveluntarvetta. </t>
  </si>
  <si>
    <t>www.tekes.fi/ohjelmat/Oppimisratkaisut 
TEKES opppimisratkaisut arvoverkkohanke Päätoteuttaja Discendum Oy, jossa mukana eri oppilaitoksia ja yrityksiä. Kyseessä on Kyvyt.fi -ePortfolio- palvelun kehittäminen, uusien palvelujen ja tuotteiden innovointi palveluun. Lisäksi tavoitteena on palvelun kansainvälistäminen, kansainvälisten julkaisujen ja/tai esitysten tuottaminen.</t>
  </si>
  <si>
    <t>* vuonna 2012 käynnistynyt projekti 
* urah-päätös saatu / haettu
* projekti tarvitsee AMK-omarahoitusta (=kuntarahoitus)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</si>
</sst>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
    <numFmt numFmtId="165" formatCode="d\.m\.yy;@"/>
  </numFmts>
  <fonts count="22" x14ac:knownFonts="1">
    <font>
      <sz val="11"/>
      <color theme="1"/>
      <name val="Calibri"/>
      <family val="2"/>
      <scheme val="minor"/>
    </font>
    <font>
      <b/>
      <sz val="12"/>
      <color theme="1"/>
      <name val="Calibri"/>
      <family val="2"/>
      <scheme val="minor"/>
    </font>
    <font>
      <b/>
      <sz val="12"/>
      <color rgb="FFFF0000"/>
      <name val="Calibri"/>
      <family val="2"/>
      <scheme val="minor"/>
    </font>
    <font>
      <sz val="8"/>
      <color theme="1"/>
      <name val="Calibri"/>
      <family val="2"/>
      <scheme val="minor"/>
    </font>
    <font>
      <sz val="8"/>
      <color rgb="FFFF0000"/>
      <name val="Calibri"/>
      <family val="2"/>
      <scheme val="minor"/>
    </font>
    <font>
      <b/>
      <sz val="8"/>
      <color indexed="81"/>
      <name val="Tahoma"/>
      <family val="2"/>
    </font>
    <font>
      <sz val="8"/>
      <color indexed="81"/>
      <name val="Tahoma"/>
      <family val="2"/>
    </font>
    <font>
      <sz val="11"/>
      <color theme="1"/>
      <name val="Calibri"/>
      <family val="2"/>
      <scheme val="minor"/>
    </font>
    <font>
      <sz val="10"/>
      <name val="Arial"/>
      <family val="2"/>
    </font>
    <font>
      <sz val="8"/>
      <color theme="0" tint="-0.499984740745262"/>
      <name val="Calibri"/>
      <family val="2"/>
      <scheme val="minor"/>
    </font>
    <font>
      <b/>
      <sz val="12"/>
      <name val="Calibri"/>
      <family val="2"/>
      <scheme val="minor"/>
    </font>
    <font>
      <sz val="8"/>
      <name val="Calibri"/>
      <family val="2"/>
      <scheme val="minor"/>
    </font>
    <font>
      <b/>
      <sz val="12"/>
      <color theme="0" tint="-0.499984740745262"/>
      <name val="Calibri"/>
      <family val="2"/>
      <scheme val="minor"/>
    </font>
    <font>
      <b/>
      <sz val="8"/>
      <name val="Calibri"/>
      <family val="2"/>
      <scheme val="minor"/>
    </font>
    <font>
      <sz val="10"/>
      <color theme="1"/>
      <name val="Calibri"/>
      <family val="2"/>
      <scheme val="minor"/>
    </font>
    <font>
      <sz val="10"/>
      <color rgb="FFFF0000"/>
      <name val="Calibri"/>
      <family val="2"/>
      <scheme val="minor"/>
    </font>
    <font>
      <sz val="10"/>
      <name val="Calibri"/>
      <family val="2"/>
      <scheme val="minor"/>
    </font>
    <font>
      <sz val="10"/>
      <color theme="0" tint="-0.499984740745262"/>
      <name val="Calibri"/>
      <family val="2"/>
      <scheme val="minor"/>
    </font>
    <font>
      <b/>
      <sz val="10"/>
      <name val="Calibri"/>
      <family val="2"/>
      <scheme val="minor"/>
    </font>
    <font>
      <b/>
      <sz val="10"/>
      <color theme="0" tint="-0.499984740745262"/>
      <name val="Calibri"/>
      <family val="2"/>
      <scheme val="minor"/>
    </font>
    <font>
      <b/>
      <sz val="10"/>
      <color rgb="FFFF0000"/>
      <name val="Calibri"/>
      <family val="2"/>
      <scheme val="minor"/>
    </font>
    <font>
      <b/>
      <sz val="10"/>
      <color theme="1"/>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6" tint="0.39997558519241921"/>
        <bgColor indexed="64"/>
      </patternFill>
    </fill>
    <fill>
      <patternFill patternType="solid">
        <fgColor rgb="FFFFFFCC"/>
        <bgColor indexed="64"/>
      </patternFill>
    </fill>
    <fill>
      <patternFill patternType="solid">
        <fgColor theme="0"/>
        <bgColor indexed="64"/>
      </patternFill>
    </fill>
  </fills>
  <borders count="1">
    <border>
      <left/>
      <right/>
      <top/>
      <bottom/>
      <diagonal/>
    </border>
  </borders>
  <cellStyleXfs count="3">
    <xf numFmtId="0" fontId="0" fillId="0" borderId="0"/>
    <xf numFmtId="9" fontId="7" fillId="0" borderId="0" applyFont="0" applyFill="0" applyBorder="0" applyAlignment="0" applyProtection="0"/>
    <xf numFmtId="0" fontId="8" fillId="0" borderId="0"/>
  </cellStyleXfs>
  <cellXfs count="132">
    <xf numFmtId="0" fontId="0" fillId="0" borderId="0" xfId="0"/>
    <xf numFmtId="0" fontId="1" fillId="0" borderId="0" xfId="0" applyFont="1" applyAlignment="1"/>
    <xf numFmtId="0" fontId="2" fillId="0" borderId="0" xfId="0" applyFont="1" applyAlignment="1"/>
    <xf numFmtId="0" fontId="3" fillId="2" borderId="0" xfId="0" applyFont="1" applyFill="1" applyBorder="1" applyAlignment="1">
      <alignment horizontal="left" wrapText="1"/>
    </xf>
    <xf numFmtId="3" fontId="4" fillId="2" borderId="0" xfId="0" applyNumberFormat="1" applyFont="1" applyFill="1" applyBorder="1" applyAlignment="1">
      <alignment horizontal="right" wrapText="1"/>
    </xf>
    <xf numFmtId="0" fontId="4" fillId="2" borderId="0" xfId="0" applyFont="1" applyFill="1" applyBorder="1" applyAlignment="1">
      <alignment horizontal="left" wrapText="1"/>
    </xf>
    <xf numFmtId="0" fontId="10" fillId="0" borderId="0" xfId="0" applyFont="1" applyAlignment="1"/>
    <xf numFmtId="0" fontId="11" fillId="2" borderId="0" xfId="0" applyFont="1" applyFill="1" applyBorder="1" applyAlignment="1">
      <alignment horizontal="left" wrapText="1"/>
    </xf>
    <xf numFmtId="3" fontId="2" fillId="0" borderId="0" xfId="0" applyNumberFormat="1" applyFont="1" applyAlignment="1"/>
    <xf numFmtId="3" fontId="10" fillId="0" borderId="0" xfId="0" applyNumberFormat="1" applyFont="1" applyAlignment="1">
      <alignment horizontal="right"/>
    </xf>
    <xf numFmtId="3" fontId="11" fillId="2" borderId="0" xfId="0" applyNumberFormat="1" applyFont="1" applyFill="1" applyBorder="1" applyAlignment="1">
      <alignment horizontal="right" wrapText="1"/>
    </xf>
    <xf numFmtId="3" fontId="10" fillId="0" borderId="0" xfId="0" applyNumberFormat="1" applyFont="1" applyAlignment="1"/>
    <xf numFmtId="49" fontId="10" fillId="0" borderId="0" xfId="0" applyNumberFormat="1" applyFont="1" applyAlignment="1">
      <alignment horizontal="right"/>
    </xf>
    <xf numFmtId="3" fontId="11" fillId="2" borderId="0" xfId="0" applyNumberFormat="1" applyFont="1" applyFill="1" applyBorder="1" applyAlignment="1">
      <alignment horizontal="left" wrapText="1"/>
    </xf>
    <xf numFmtId="49" fontId="11" fillId="2" borderId="0" xfId="0" applyNumberFormat="1" applyFont="1" applyFill="1" applyBorder="1" applyAlignment="1">
      <alignment horizontal="right" wrapText="1"/>
    </xf>
    <xf numFmtId="0" fontId="11" fillId="2" borderId="0" xfId="0" applyFont="1" applyFill="1" applyBorder="1" applyAlignment="1">
      <alignment wrapText="1"/>
    </xf>
    <xf numFmtId="0" fontId="9" fillId="2" borderId="0" xfId="0" applyFont="1" applyFill="1" applyBorder="1" applyAlignment="1">
      <alignment horizontal="center" wrapText="1"/>
    </xf>
    <xf numFmtId="49" fontId="9" fillId="2" borderId="0" xfId="0" applyNumberFormat="1" applyFont="1" applyFill="1" applyBorder="1" applyAlignment="1">
      <alignment horizontal="center" wrapText="1"/>
    </xf>
    <xf numFmtId="165" fontId="10" fillId="0" borderId="0" xfId="0" applyNumberFormat="1" applyFont="1" applyAlignment="1">
      <alignment horizontal="right"/>
    </xf>
    <xf numFmtId="165" fontId="11" fillId="2" borderId="0" xfId="0" applyNumberFormat="1" applyFont="1" applyFill="1" applyBorder="1" applyAlignment="1">
      <alignment horizontal="right" wrapText="1"/>
    </xf>
    <xf numFmtId="3" fontId="10" fillId="0" borderId="0" xfId="0" applyNumberFormat="1" applyFont="1" applyAlignment="1">
      <alignment horizontal="left"/>
    </xf>
    <xf numFmtId="49" fontId="12" fillId="0" borderId="0" xfId="0" applyNumberFormat="1" applyFont="1" applyAlignment="1">
      <alignment horizontal="center"/>
    </xf>
    <xf numFmtId="0" fontId="12" fillId="0" borderId="0" xfId="0" applyFont="1" applyAlignment="1">
      <alignment horizontal="center"/>
    </xf>
    <xf numFmtId="0" fontId="11" fillId="0" borderId="0" xfId="0" applyFont="1" applyAlignment="1">
      <alignment wrapText="1"/>
    </xf>
    <xf numFmtId="0" fontId="11" fillId="0" borderId="0" xfId="0" applyFont="1" applyAlignment="1">
      <alignment vertical="top" wrapText="1"/>
    </xf>
    <xf numFmtId="0" fontId="10" fillId="0" borderId="0" xfId="0" applyFont="1" applyAlignment="1">
      <alignment horizontal="center"/>
    </xf>
    <xf numFmtId="0" fontId="11" fillId="2" borderId="0" xfId="0" applyFont="1" applyFill="1" applyBorder="1" applyAlignment="1">
      <alignment horizontal="center" wrapText="1"/>
    </xf>
    <xf numFmtId="0" fontId="13" fillId="0" borderId="0" xfId="0" applyFont="1" applyAlignment="1"/>
    <xf numFmtId="0" fontId="13" fillId="3" borderId="0" xfId="0" applyFont="1" applyFill="1" applyAlignment="1">
      <alignment vertical="top" wrapText="1"/>
    </xf>
    <xf numFmtId="0" fontId="11" fillId="0" borderId="0" xfId="0" applyFont="1" applyFill="1" applyAlignment="1">
      <alignment vertical="top" wrapText="1"/>
    </xf>
    <xf numFmtId="0" fontId="3" fillId="0" borderId="0" xfId="0" applyFont="1" applyAlignment="1">
      <alignment wrapText="1"/>
    </xf>
    <xf numFmtId="0" fontId="10" fillId="0" borderId="0" xfId="0" applyFont="1" applyBorder="1" applyAlignment="1"/>
    <xf numFmtId="0" fontId="14" fillId="0" borderId="0" xfId="0" applyFont="1" applyAlignment="1">
      <alignment wrapText="1"/>
    </xf>
    <xf numFmtId="0" fontId="16" fillId="0" borderId="0" xfId="0" applyFont="1" applyBorder="1" applyAlignment="1">
      <alignment wrapText="1"/>
    </xf>
    <xf numFmtId="0" fontId="15" fillId="0" borderId="0" xfId="0" applyFont="1" applyAlignment="1">
      <alignment wrapText="1"/>
    </xf>
    <xf numFmtId="3" fontId="15" fillId="0" borderId="0" xfId="0" applyNumberFormat="1" applyFont="1" applyAlignment="1">
      <alignment wrapText="1"/>
    </xf>
    <xf numFmtId="3" fontId="15" fillId="0" borderId="0" xfId="0" applyNumberFormat="1" applyFont="1" applyAlignment="1">
      <alignment horizontal="right" wrapText="1"/>
    </xf>
    <xf numFmtId="49" fontId="17" fillId="0" borderId="0" xfId="0" applyNumberFormat="1" applyFont="1" applyAlignment="1">
      <alignment horizontal="center" wrapText="1"/>
    </xf>
    <xf numFmtId="0" fontId="17" fillId="0" borderId="0" xfId="0" applyFont="1" applyAlignment="1">
      <alignment horizontal="center" wrapText="1"/>
    </xf>
    <xf numFmtId="0" fontId="18" fillId="0" borderId="0" xfId="0" applyFont="1" applyBorder="1" applyAlignment="1"/>
    <xf numFmtId="0" fontId="18" fillId="0" borderId="0" xfId="0" applyFont="1" applyAlignment="1"/>
    <xf numFmtId="0" fontId="18" fillId="0" borderId="0" xfId="0" applyFont="1" applyAlignment="1">
      <alignment horizontal="center"/>
    </xf>
    <xf numFmtId="3" fontId="18" fillId="0" borderId="0" xfId="0" applyNumberFormat="1" applyFont="1" applyAlignment="1"/>
    <xf numFmtId="3" fontId="18" fillId="0" borderId="0" xfId="0" applyNumberFormat="1" applyFont="1" applyAlignment="1">
      <alignment horizontal="left"/>
    </xf>
    <xf numFmtId="3" fontId="18" fillId="0" borderId="0" xfId="0" applyNumberFormat="1" applyFont="1" applyAlignment="1">
      <alignment horizontal="right"/>
    </xf>
    <xf numFmtId="49" fontId="19" fillId="0" borderId="0" xfId="0" applyNumberFormat="1" applyFont="1" applyAlignment="1">
      <alignment horizontal="center"/>
    </xf>
    <xf numFmtId="165" fontId="18" fillId="0" borderId="0" xfId="0" applyNumberFormat="1" applyFont="1" applyAlignment="1">
      <alignment horizontal="right"/>
    </xf>
    <xf numFmtId="0" fontId="16" fillId="0" borderId="0" xfId="0" applyFont="1" applyAlignment="1">
      <alignment wrapText="1"/>
    </xf>
    <xf numFmtId="0" fontId="16" fillId="0" borderId="0" xfId="2" applyFont="1" applyAlignment="1" applyProtection="1">
      <alignment wrapText="1"/>
      <protection locked="0"/>
    </xf>
    <xf numFmtId="0" fontId="16" fillId="0" borderId="0" xfId="0" applyFont="1" applyAlignment="1">
      <alignment horizontal="center" wrapText="1"/>
    </xf>
    <xf numFmtId="0" fontId="16" fillId="0" borderId="0" xfId="0" applyFont="1" applyAlignment="1">
      <alignment horizontal="right" wrapText="1"/>
    </xf>
    <xf numFmtId="3" fontId="16" fillId="0" borderId="0" xfId="0" applyNumberFormat="1" applyFont="1" applyFill="1" applyAlignment="1">
      <alignment wrapText="1"/>
    </xf>
    <xf numFmtId="14" fontId="16" fillId="0" borderId="0" xfId="0" applyNumberFormat="1" applyFont="1" applyAlignment="1">
      <alignment wrapText="1"/>
    </xf>
    <xf numFmtId="3" fontId="16" fillId="0" borderId="0" xfId="0" applyNumberFormat="1" applyFont="1" applyAlignment="1">
      <alignment wrapText="1"/>
    </xf>
    <xf numFmtId="9" fontId="17" fillId="0" borderId="0" xfId="0" applyNumberFormat="1" applyFont="1" applyAlignment="1">
      <alignment horizontal="center" wrapText="1"/>
    </xf>
    <xf numFmtId="165" fontId="16" fillId="0" borderId="0" xfId="0" applyNumberFormat="1" applyFont="1" applyAlignment="1">
      <alignment horizontal="right" wrapText="1"/>
    </xf>
    <xf numFmtId="9" fontId="17" fillId="0" borderId="0" xfId="1" applyFont="1" applyAlignment="1">
      <alignment horizontal="center" wrapText="1"/>
    </xf>
    <xf numFmtId="0" fontId="17" fillId="0" borderId="0" xfId="0" applyFont="1" applyAlignment="1">
      <alignment wrapText="1"/>
    </xf>
    <xf numFmtId="3" fontId="16" fillId="0" borderId="0" xfId="2" applyNumberFormat="1" applyFont="1" applyAlignment="1" applyProtection="1">
      <alignment horizontal="right" wrapText="1"/>
      <protection locked="0"/>
    </xf>
    <xf numFmtId="165" fontId="16" fillId="0" borderId="0" xfId="2" applyNumberFormat="1" applyFont="1" applyAlignment="1" applyProtection="1">
      <alignment horizontal="right" wrapText="1"/>
      <protection locked="0"/>
    </xf>
    <xf numFmtId="0" fontId="16" fillId="0" borderId="0" xfId="2" applyFont="1" applyAlignment="1" applyProtection="1">
      <alignment horizontal="right" wrapText="1"/>
      <protection locked="0"/>
    </xf>
    <xf numFmtId="165" fontId="16" fillId="0" borderId="0" xfId="0" applyNumberFormat="1" applyFont="1" applyFill="1" applyAlignment="1">
      <alignment horizontal="right" wrapText="1"/>
    </xf>
    <xf numFmtId="3" fontId="16" fillId="0" borderId="0" xfId="2" applyNumberFormat="1" applyFont="1" applyAlignment="1" applyProtection="1">
      <alignment wrapText="1"/>
      <protection locked="0"/>
    </xf>
    <xf numFmtId="164" fontId="16" fillId="0" borderId="0" xfId="2" applyNumberFormat="1" applyFont="1" applyAlignment="1" applyProtection="1">
      <alignment horizontal="center" wrapText="1"/>
      <protection locked="0"/>
    </xf>
    <xf numFmtId="3" fontId="14" fillId="0" borderId="0" xfId="0" applyNumberFormat="1" applyFont="1" applyAlignment="1">
      <alignment wrapText="1"/>
    </xf>
    <xf numFmtId="0" fontId="16" fillId="0" borderId="0" xfId="0" applyFont="1" applyFill="1" applyAlignment="1">
      <alignment wrapText="1"/>
    </xf>
    <xf numFmtId="3" fontId="16" fillId="0" borderId="0" xfId="2" applyNumberFormat="1" applyFont="1" applyFill="1" applyAlignment="1" applyProtection="1">
      <alignment wrapText="1"/>
      <protection locked="0"/>
    </xf>
    <xf numFmtId="3" fontId="16" fillId="0" borderId="0" xfId="2" applyNumberFormat="1" applyFont="1" applyAlignment="1" applyProtection="1">
      <alignment wrapText="1"/>
    </xf>
    <xf numFmtId="3" fontId="16" fillId="5" borderId="0" xfId="0" applyNumberFormat="1" applyFont="1" applyFill="1" applyAlignment="1">
      <alignment wrapText="1"/>
    </xf>
    <xf numFmtId="3" fontId="14" fillId="0" borderId="0" xfId="0" applyNumberFormat="1" applyFont="1" applyFill="1" applyAlignment="1">
      <alignment wrapText="1"/>
    </xf>
    <xf numFmtId="0" fontId="16" fillId="0" borderId="0" xfId="2" applyFont="1" applyAlignment="1" applyProtection="1">
      <alignment vertical="top" wrapText="1"/>
      <protection locked="0"/>
    </xf>
    <xf numFmtId="0" fontId="16" fillId="0" borderId="0" xfId="0" applyFont="1" applyAlignment="1">
      <alignment horizontal="center" vertical="top" wrapText="1"/>
    </xf>
    <xf numFmtId="0" fontId="16" fillId="0" borderId="0" xfId="2" applyFont="1" applyAlignment="1" applyProtection="1">
      <alignment horizontal="right" vertical="top" wrapText="1"/>
      <protection locked="0"/>
    </xf>
    <xf numFmtId="3" fontId="16" fillId="0" borderId="0" xfId="0" applyNumberFormat="1" applyFont="1" applyFill="1" applyAlignment="1">
      <alignment vertical="top" wrapText="1"/>
    </xf>
    <xf numFmtId="0" fontId="16" fillId="0" borderId="0" xfId="0" applyFont="1" applyAlignment="1">
      <alignment vertical="top" wrapText="1"/>
    </xf>
    <xf numFmtId="3" fontId="16" fillId="0" borderId="0" xfId="2" applyNumberFormat="1" applyFont="1" applyAlignment="1" applyProtection="1">
      <alignment vertical="top" wrapText="1"/>
      <protection locked="0"/>
    </xf>
    <xf numFmtId="165" fontId="16" fillId="0" borderId="0" xfId="0" applyNumberFormat="1" applyFont="1" applyFill="1" applyAlignment="1">
      <alignment horizontal="right" vertical="top" wrapText="1"/>
    </xf>
    <xf numFmtId="3" fontId="14" fillId="0" borderId="0" xfId="0" applyNumberFormat="1" applyFont="1" applyFill="1" applyAlignment="1">
      <alignment vertical="top" wrapText="1"/>
    </xf>
    <xf numFmtId="3" fontId="15" fillId="0" borderId="0" xfId="0" applyNumberFormat="1" applyFont="1" applyAlignment="1">
      <alignment vertical="top" wrapText="1"/>
    </xf>
    <xf numFmtId="0" fontId="14" fillId="0" borderId="0" xfId="0" applyFont="1" applyAlignment="1">
      <alignment vertical="top" wrapText="1"/>
    </xf>
    <xf numFmtId="3" fontId="16" fillId="0" borderId="0" xfId="2" applyNumberFormat="1" applyFont="1" applyFill="1" applyAlignment="1" applyProtection="1">
      <alignment horizontal="right" wrapText="1"/>
      <protection locked="0"/>
    </xf>
    <xf numFmtId="0" fontId="18" fillId="3" borderId="0" xfId="0" applyFont="1" applyFill="1" applyBorder="1" applyAlignment="1">
      <alignment wrapText="1"/>
    </xf>
    <xf numFmtId="0" fontId="18" fillId="3" borderId="0" xfId="0" applyFont="1" applyFill="1" applyAlignment="1">
      <alignment wrapText="1"/>
    </xf>
    <xf numFmtId="0" fontId="18" fillId="3" borderId="0" xfId="0" applyFont="1" applyFill="1" applyAlignment="1">
      <alignment horizontal="center" wrapText="1"/>
    </xf>
    <xf numFmtId="49" fontId="18" fillId="3" borderId="0" xfId="0" applyNumberFormat="1" applyFont="1" applyFill="1" applyAlignment="1">
      <alignment horizontal="right" wrapText="1"/>
    </xf>
    <xf numFmtId="3" fontId="18" fillId="3" borderId="0" xfId="0" applyNumberFormat="1" applyFont="1" applyFill="1" applyAlignment="1">
      <alignment wrapText="1"/>
    </xf>
    <xf numFmtId="3" fontId="18" fillId="3" borderId="0" xfId="0" applyNumberFormat="1" applyFont="1" applyFill="1" applyAlignment="1">
      <alignment horizontal="left" wrapText="1"/>
    </xf>
    <xf numFmtId="164" fontId="19" fillId="3" borderId="0" xfId="0" applyNumberFormat="1" applyFont="1" applyFill="1" applyAlignment="1">
      <alignment horizontal="center" wrapText="1"/>
    </xf>
    <xf numFmtId="165" fontId="18" fillId="3" borderId="0" xfId="0" applyNumberFormat="1" applyFont="1" applyFill="1" applyAlignment="1">
      <alignment horizontal="right" wrapText="1"/>
    </xf>
    <xf numFmtId="3" fontId="20" fillId="3" borderId="0" xfId="0" applyNumberFormat="1" applyFont="1" applyFill="1" applyAlignment="1">
      <alignment wrapText="1"/>
    </xf>
    <xf numFmtId="0" fontId="18" fillId="3" borderId="0" xfId="0" applyFont="1" applyFill="1" applyAlignment="1">
      <alignment vertical="top" wrapText="1"/>
    </xf>
    <xf numFmtId="0" fontId="21" fillId="3" borderId="0" xfId="0" applyFont="1" applyFill="1" applyAlignment="1">
      <alignment wrapText="1"/>
    </xf>
    <xf numFmtId="0" fontId="20" fillId="3" borderId="0" xfId="0" applyFont="1" applyFill="1" applyAlignment="1">
      <alignment wrapText="1"/>
    </xf>
    <xf numFmtId="0" fontId="16" fillId="0" borderId="0" xfId="0" applyFont="1" applyFill="1" applyBorder="1" applyAlignment="1">
      <alignment wrapText="1"/>
    </xf>
    <xf numFmtId="0" fontId="16" fillId="0" borderId="0" xfId="0" applyFont="1" applyFill="1" applyAlignment="1">
      <alignment horizontal="center" wrapText="1"/>
    </xf>
    <xf numFmtId="49" fontId="16" fillId="0" borderId="0" xfId="0" applyNumberFormat="1" applyFont="1" applyFill="1" applyAlignment="1">
      <alignment horizontal="right" wrapText="1"/>
    </xf>
    <xf numFmtId="3" fontId="16" fillId="0" borderId="0" xfId="0" applyNumberFormat="1" applyFont="1" applyFill="1" applyAlignment="1">
      <alignment horizontal="left" wrapText="1"/>
    </xf>
    <xf numFmtId="3" fontId="16" fillId="0" borderId="0" xfId="0" applyNumberFormat="1" applyFont="1" applyFill="1" applyAlignment="1">
      <alignment horizontal="right" wrapText="1"/>
    </xf>
    <xf numFmtId="164" fontId="17" fillId="0" borderId="0" xfId="0" applyNumberFormat="1" applyFont="1" applyFill="1" applyAlignment="1">
      <alignment horizontal="center" wrapText="1"/>
    </xf>
    <xf numFmtId="3" fontId="15" fillId="0" borderId="0" xfId="0" applyNumberFormat="1" applyFont="1" applyFill="1" applyAlignment="1">
      <alignment horizontal="right" wrapText="1"/>
    </xf>
    <xf numFmtId="0" fontId="16" fillId="0" borderId="0" xfId="0" applyFont="1" applyFill="1" applyAlignment="1">
      <alignment vertical="top" wrapText="1"/>
    </xf>
    <xf numFmtId="0" fontId="15" fillId="0" borderId="0" xfId="0" applyFont="1" applyFill="1" applyAlignment="1">
      <alignment wrapText="1"/>
    </xf>
    <xf numFmtId="0" fontId="17" fillId="0" borderId="0" xfId="0" applyFont="1" applyFill="1" applyAlignment="1">
      <alignment horizontal="center" wrapText="1"/>
    </xf>
    <xf numFmtId="0" fontId="14" fillId="0" borderId="0" xfId="0" applyFont="1" applyFill="1" applyAlignment="1">
      <alignment wrapText="1"/>
    </xf>
    <xf numFmtId="0" fontId="18" fillId="4" borderId="0" xfId="0" applyFont="1" applyFill="1" applyAlignment="1">
      <alignment wrapText="1"/>
    </xf>
    <xf numFmtId="0" fontId="18" fillId="4" borderId="0" xfId="0" applyFont="1" applyFill="1" applyAlignment="1">
      <alignment horizontal="center" wrapText="1"/>
    </xf>
    <xf numFmtId="0" fontId="16" fillId="4" borderId="0" xfId="0" applyFont="1" applyFill="1" applyAlignment="1">
      <alignment wrapText="1"/>
    </xf>
    <xf numFmtId="49" fontId="16" fillId="0" borderId="0" xfId="0" applyNumberFormat="1" applyFont="1" applyAlignment="1">
      <alignment horizontal="right" wrapText="1"/>
    </xf>
    <xf numFmtId="3" fontId="16" fillId="0" borderId="0" xfId="0" applyNumberFormat="1" applyFont="1" applyAlignment="1">
      <alignment horizontal="left" wrapText="1"/>
    </xf>
    <xf numFmtId="3" fontId="16" fillId="0" borderId="0" xfId="0" applyNumberFormat="1" applyFont="1" applyAlignment="1">
      <alignment horizontal="right" wrapText="1"/>
    </xf>
    <xf numFmtId="0" fontId="16" fillId="4" borderId="0" xfId="0" applyFont="1" applyFill="1" applyAlignment="1">
      <alignment horizontal="center" wrapText="1"/>
    </xf>
    <xf numFmtId="3" fontId="16" fillId="4" borderId="0" xfId="0" applyNumberFormat="1" applyFont="1" applyFill="1" applyAlignment="1">
      <alignment wrapText="1"/>
    </xf>
    <xf numFmtId="164" fontId="16" fillId="4" borderId="0" xfId="0" applyNumberFormat="1" applyFont="1" applyFill="1" applyAlignment="1">
      <alignment horizontal="center" wrapText="1"/>
    </xf>
    <xf numFmtId="3" fontId="18" fillId="4" borderId="0" xfId="0" applyNumberFormat="1" applyFont="1" applyFill="1" applyAlignment="1">
      <alignment wrapText="1"/>
    </xf>
    <xf numFmtId="0" fontId="16" fillId="0" borderId="0" xfId="0" applyFont="1" applyFill="1" applyAlignment="1">
      <alignment horizontal="right" wrapText="1"/>
    </xf>
    <xf numFmtId="0" fontId="14" fillId="0" borderId="0" xfId="0" applyFont="1" applyAlignment="1">
      <alignment horizontal="right" wrapText="1"/>
    </xf>
    <xf numFmtId="0" fontId="14" fillId="0" borderId="0" xfId="0" applyFont="1" applyAlignment="1">
      <alignment horizontal="center" wrapText="1"/>
    </xf>
    <xf numFmtId="0" fontId="11" fillId="0" borderId="0" xfId="0" applyFont="1" applyBorder="1" applyAlignment="1"/>
    <xf numFmtId="0" fontId="4" fillId="0" borderId="0" xfId="0" applyFont="1" applyAlignment="1"/>
    <xf numFmtId="0" fontId="4" fillId="0" borderId="0" xfId="0" applyFont="1" applyAlignment="1">
      <alignment horizontal="center"/>
    </xf>
    <xf numFmtId="49" fontId="4" fillId="0" borderId="0" xfId="0" applyNumberFormat="1" applyFont="1" applyAlignment="1">
      <alignment horizontal="right"/>
    </xf>
    <xf numFmtId="3" fontId="4" fillId="0" borderId="0" xfId="0" applyNumberFormat="1" applyFont="1" applyAlignment="1"/>
    <xf numFmtId="3" fontId="4" fillId="0" borderId="0" xfId="0" applyNumberFormat="1" applyFont="1" applyAlignment="1">
      <alignment horizontal="left"/>
    </xf>
    <xf numFmtId="3" fontId="4" fillId="0" borderId="0" xfId="0" applyNumberFormat="1" applyFont="1" applyAlignment="1">
      <alignment horizontal="right"/>
    </xf>
    <xf numFmtId="49" fontId="9" fillId="0" borderId="0" xfId="0" applyNumberFormat="1" applyFont="1" applyAlignment="1">
      <alignment horizontal="center"/>
    </xf>
    <xf numFmtId="165" fontId="4" fillId="0" borderId="0" xfId="0" applyNumberFormat="1" applyFont="1" applyAlignment="1">
      <alignment horizontal="right"/>
    </xf>
    <xf numFmtId="0" fontId="9" fillId="0" borderId="0" xfId="0" applyFont="1" applyAlignment="1">
      <alignment horizontal="center"/>
    </xf>
    <xf numFmtId="0" fontId="4" fillId="0" borderId="0" xfId="0" applyFont="1" applyAlignment="1">
      <alignment vertical="top"/>
    </xf>
    <xf numFmtId="165" fontId="14" fillId="0" borderId="0" xfId="0" applyNumberFormat="1" applyFont="1" applyAlignment="1">
      <alignment wrapText="1"/>
    </xf>
    <xf numFmtId="165" fontId="14" fillId="0" borderId="0" xfId="0" applyNumberFormat="1" applyFont="1" applyFill="1" applyAlignment="1">
      <alignment wrapText="1"/>
    </xf>
    <xf numFmtId="49" fontId="4" fillId="0" borderId="0" xfId="0" applyNumberFormat="1" applyFont="1" applyAlignment="1">
      <alignment horizontal="left"/>
    </xf>
    <xf numFmtId="0" fontId="3" fillId="0" borderId="0" xfId="0" applyFont="1" applyAlignment="1">
      <alignment horizontal="left"/>
    </xf>
  </cellXfs>
  <cellStyles count="3">
    <cellStyle name="Excel Built-in Normal" xfId="2"/>
    <cellStyle name="Normaali" xfId="0" builtinId="0"/>
    <cellStyle name="Prosenttia" xfId="1" builtinId="5"/>
  </cellStyles>
  <dxfs count="0"/>
  <tableStyles count="0" defaultTableStyle="TableStyleMedium9" defaultPivotStyle="PivotStyleLight16"/>
  <colors>
    <mruColors>
      <color rgb="FFFFCCFF"/>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3"/>
  <sheetViews>
    <sheetView tabSelected="1" zoomScaleNormal="100" workbookViewId="0">
      <pane ySplit="4" topLeftCell="A5" activePane="bottomLeft" state="frozen"/>
      <selection pane="bottomLeft" activeCell="J17" sqref="J17"/>
    </sheetView>
  </sheetViews>
  <sheetFormatPr defaultRowHeight="12.75" x14ac:dyDescent="0.2"/>
  <cols>
    <col min="1" max="1" width="3.140625" style="33" bestFit="1" customWidth="1"/>
    <col min="2" max="2" width="47" style="47" customWidth="1"/>
    <col min="3" max="3" width="7.7109375" style="49" bestFit="1" customWidth="1"/>
    <col min="4" max="4" width="13.85546875" style="47" customWidth="1"/>
    <col min="5" max="5" width="10.85546875" style="107" bestFit="1" customWidth="1"/>
    <col min="6" max="6" width="8.85546875" style="53" bestFit="1" customWidth="1"/>
    <col min="7" max="7" width="10" style="108" bestFit="1" customWidth="1"/>
    <col min="8" max="8" width="9.42578125" style="109" bestFit="1" customWidth="1"/>
    <col min="9" max="9" width="10.5703125" style="37" bestFit="1" customWidth="1"/>
    <col min="10" max="10" width="10" style="55" bestFit="1" customWidth="1"/>
    <col min="11" max="11" width="12.42578125" style="109" bestFit="1" customWidth="1"/>
    <col min="12" max="12" width="9.42578125" style="109" bestFit="1" customWidth="1"/>
    <col min="13" max="13" width="12.42578125" style="36" bestFit="1" customWidth="1"/>
    <col min="14" max="14" width="12" style="38" bestFit="1" customWidth="1"/>
    <col min="15" max="15" width="26.42578125" style="74" bestFit="1" customWidth="1"/>
    <col min="16" max="16" width="146.5703125" style="24" customWidth="1"/>
    <col min="17" max="17" width="9.140625" style="32"/>
    <col min="18" max="18" width="64.28515625" style="34" customWidth="1"/>
    <col min="19" max="16384" width="9.140625" style="32"/>
  </cols>
  <sheetData>
    <row r="1" spans="1:18" s="118" customFormat="1" ht="11.25" x14ac:dyDescent="0.2">
      <c r="A1" s="117"/>
      <c r="B1" s="118" t="s">
        <v>160</v>
      </c>
      <c r="C1" s="119"/>
      <c r="E1" s="120"/>
      <c r="F1" s="121"/>
      <c r="G1" s="122"/>
      <c r="H1" s="123"/>
      <c r="I1" s="124"/>
      <c r="J1" s="125"/>
      <c r="K1" s="123"/>
      <c r="L1" s="123"/>
      <c r="M1" s="123"/>
      <c r="N1" s="126"/>
      <c r="O1" s="127"/>
      <c r="P1" s="127"/>
    </row>
    <row r="2" spans="1:18" s="1" customFormat="1" ht="15.75" x14ac:dyDescent="0.25">
      <c r="A2" s="31"/>
      <c r="B2" s="6" t="s">
        <v>17</v>
      </c>
      <c r="C2" s="25"/>
      <c r="D2" s="6"/>
      <c r="E2" s="12"/>
      <c r="F2" s="11"/>
      <c r="G2" s="20"/>
      <c r="H2" s="9"/>
      <c r="I2" s="21"/>
      <c r="J2" s="18"/>
      <c r="K2" s="9"/>
      <c r="L2" s="9"/>
      <c r="M2" s="8"/>
      <c r="N2" s="22"/>
      <c r="O2" s="6"/>
      <c r="P2" s="27"/>
      <c r="R2" s="2"/>
    </row>
    <row r="3" spans="1:18" s="40" customFormat="1" x14ac:dyDescent="0.2">
      <c r="A3" s="39"/>
      <c r="B3" s="40" t="s">
        <v>25</v>
      </c>
      <c r="C3" s="41"/>
      <c r="F3" s="42"/>
      <c r="G3" s="43"/>
      <c r="H3" s="44"/>
      <c r="I3" s="45"/>
      <c r="J3" s="46"/>
      <c r="K3" s="44"/>
      <c r="L3" s="44"/>
      <c r="M3" s="130" t="s">
        <v>156</v>
      </c>
      <c r="N3" s="131"/>
      <c r="P3" s="27" t="s">
        <v>15</v>
      </c>
    </row>
    <row r="4" spans="1:18" s="3" customFormat="1" ht="33.75" x14ac:dyDescent="0.2">
      <c r="A4" s="7"/>
      <c r="B4" s="7" t="s">
        <v>0</v>
      </c>
      <c r="C4" s="26" t="s">
        <v>1</v>
      </c>
      <c r="D4" s="7" t="s">
        <v>2</v>
      </c>
      <c r="E4" s="14" t="s">
        <v>3</v>
      </c>
      <c r="F4" s="10" t="s">
        <v>4</v>
      </c>
      <c r="G4" s="13" t="s">
        <v>5</v>
      </c>
      <c r="H4" s="10" t="s">
        <v>6</v>
      </c>
      <c r="I4" s="17" t="s">
        <v>7</v>
      </c>
      <c r="J4" s="19" t="s">
        <v>8</v>
      </c>
      <c r="K4" s="10" t="s">
        <v>18</v>
      </c>
      <c r="L4" s="10" t="s">
        <v>9</v>
      </c>
      <c r="M4" s="4" t="s">
        <v>19</v>
      </c>
      <c r="N4" s="16" t="s">
        <v>10</v>
      </c>
      <c r="O4" s="15" t="s">
        <v>81</v>
      </c>
      <c r="P4" s="7" t="s">
        <v>11</v>
      </c>
      <c r="R4" s="5"/>
    </row>
    <row r="5" spans="1:18" s="57" customFormat="1" ht="45" x14ac:dyDescent="0.2">
      <c r="A5" s="47">
        <v>1</v>
      </c>
      <c r="B5" s="48" t="s">
        <v>42</v>
      </c>
      <c r="C5" s="49" t="s">
        <v>26</v>
      </c>
      <c r="D5" s="48" t="s">
        <v>43</v>
      </c>
      <c r="E5" s="50">
        <v>2012</v>
      </c>
      <c r="F5" s="51">
        <v>12733</v>
      </c>
      <c r="G5" s="52" t="s">
        <v>24</v>
      </c>
      <c r="H5" s="53">
        <v>8733</v>
      </c>
      <c r="I5" s="54">
        <f t="shared" ref="I5:I33" si="0">H5/F5</f>
        <v>0.68585565067148357</v>
      </c>
      <c r="J5" s="55">
        <v>40969</v>
      </c>
      <c r="K5" s="53">
        <v>8733</v>
      </c>
      <c r="L5" s="51">
        <v>4000</v>
      </c>
      <c r="M5" s="35">
        <v>4000</v>
      </c>
      <c r="N5" s="56">
        <f t="shared" ref="N5:N33" si="1">L5/F5</f>
        <v>0.31414434932851643</v>
      </c>
      <c r="O5" s="47" t="s">
        <v>80</v>
      </c>
      <c r="P5" s="23" t="s">
        <v>128</v>
      </c>
    </row>
    <row r="6" spans="1:18" s="57" customFormat="1" ht="22.5" x14ac:dyDescent="0.2">
      <c r="A6" s="47">
        <v>2</v>
      </c>
      <c r="B6" s="48" t="s">
        <v>82</v>
      </c>
      <c r="C6" s="49" t="s">
        <v>26</v>
      </c>
      <c r="D6" s="48" t="s">
        <v>83</v>
      </c>
      <c r="E6" s="58" t="s">
        <v>94</v>
      </c>
      <c r="F6" s="51">
        <v>100000</v>
      </c>
      <c r="G6" s="52" t="s">
        <v>24</v>
      </c>
      <c r="H6" s="53">
        <v>66000</v>
      </c>
      <c r="I6" s="54">
        <f t="shared" si="0"/>
        <v>0.66</v>
      </c>
      <c r="J6" s="59">
        <v>40953</v>
      </c>
      <c r="K6" s="53">
        <v>56000</v>
      </c>
      <c r="L6" s="51">
        <v>34000</v>
      </c>
      <c r="M6" s="35">
        <v>34000</v>
      </c>
      <c r="N6" s="56">
        <f t="shared" si="1"/>
        <v>0.34</v>
      </c>
      <c r="O6" s="48" t="s">
        <v>84</v>
      </c>
      <c r="P6" s="23" t="s">
        <v>129</v>
      </c>
    </row>
    <row r="7" spans="1:18" s="57" customFormat="1" ht="33.75" x14ac:dyDescent="0.2">
      <c r="A7" s="47">
        <v>3</v>
      </c>
      <c r="B7" s="48" t="s">
        <v>145</v>
      </c>
      <c r="C7" s="49" t="s">
        <v>26</v>
      </c>
      <c r="D7" s="48" t="s">
        <v>70</v>
      </c>
      <c r="E7" s="50" t="s">
        <v>94</v>
      </c>
      <c r="F7" s="51">
        <v>122000</v>
      </c>
      <c r="G7" s="52" t="s">
        <v>24</v>
      </c>
      <c r="H7" s="53">
        <v>90000</v>
      </c>
      <c r="I7" s="54">
        <f t="shared" si="0"/>
        <v>0.73770491803278693</v>
      </c>
      <c r="J7" s="55">
        <v>40880</v>
      </c>
      <c r="K7" s="53">
        <v>45000</v>
      </c>
      <c r="L7" s="51">
        <v>32000</v>
      </c>
      <c r="M7" s="35">
        <v>26000</v>
      </c>
      <c r="N7" s="56">
        <f t="shared" si="1"/>
        <v>0.26229508196721313</v>
      </c>
      <c r="O7" s="47" t="s">
        <v>41</v>
      </c>
      <c r="P7" s="23" t="s">
        <v>146</v>
      </c>
    </row>
    <row r="8" spans="1:18" s="57" customFormat="1" ht="25.5" x14ac:dyDescent="0.2">
      <c r="A8" s="47">
        <v>4</v>
      </c>
      <c r="B8" s="48" t="s">
        <v>44</v>
      </c>
      <c r="C8" s="49" t="s">
        <v>28</v>
      </c>
      <c r="D8" s="48" t="s">
        <v>45</v>
      </c>
      <c r="E8" s="60" t="s">
        <v>95</v>
      </c>
      <c r="F8" s="51">
        <v>321002.14</v>
      </c>
      <c r="G8" s="47" t="s">
        <v>79</v>
      </c>
      <c r="H8" s="53">
        <v>192601</v>
      </c>
      <c r="I8" s="54">
        <f t="shared" si="0"/>
        <v>0.59999911527069572</v>
      </c>
      <c r="J8" s="61"/>
      <c r="K8" s="51">
        <v>32253</v>
      </c>
      <c r="L8" s="51">
        <v>128400.86</v>
      </c>
      <c r="M8" s="35">
        <v>21502</v>
      </c>
      <c r="N8" s="56">
        <f t="shared" si="1"/>
        <v>0.40000001246097611</v>
      </c>
      <c r="O8" s="48" t="s">
        <v>86</v>
      </c>
      <c r="P8" s="23" t="s">
        <v>130</v>
      </c>
    </row>
    <row r="9" spans="1:18" s="57" customFormat="1" ht="33.75" x14ac:dyDescent="0.2">
      <c r="A9" s="47">
        <v>5</v>
      </c>
      <c r="B9" s="47" t="s">
        <v>27</v>
      </c>
      <c r="C9" s="49" t="s">
        <v>28</v>
      </c>
      <c r="D9" s="47" t="s">
        <v>85</v>
      </c>
      <c r="E9" s="50" t="s">
        <v>29</v>
      </c>
      <c r="F9" s="53">
        <v>8145</v>
      </c>
      <c r="G9" s="47" t="s">
        <v>24</v>
      </c>
      <c r="H9" s="53">
        <v>5819</v>
      </c>
      <c r="I9" s="54">
        <f t="shared" si="0"/>
        <v>0.71442602823818291</v>
      </c>
      <c r="J9" s="55">
        <v>40846</v>
      </c>
      <c r="K9" s="53">
        <v>5819</v>
      </c>
      <c r="L9" s="53">
        <f>F9-K9</f>
        <v>2326</v>
      </c>
      <c r="M9" s="35">
        <v>2326</v>
      </c>
      <c r="N9" s="56">
        <f t="shared" si="1"/>
        <v>0.28557397176181709</v>
      </c>
      <c r="O9" s="47" t="s">
        <v>30</v>
      </c>
      <c r="P9" s="23" t="s">
        <v>158</v>
      </c>
      <c r="R9" s="32"/>
    </row>
    <row r="10" spans="1:18" s="57" customFormat="1" ht="25.5" x14ac:dyDescent="0.2">
      <c r="A10" s="47">
        <v>6</v>
      </c>
      <c r="B10" s="48" t="s">
        <v>96</v>
      </c>
      <c r="C10" s="49" t="s">
        <v>28</v>
      </c>
      <c r="D10" s="48" t="s">
        <v>97</v>
      </c>
      <c r="E10" s="60" t="s">
        <v>93</v>
      </c>
      <c r="F10" s="51">
        <v>752068</v>
      </c>
      <c r="G10" s="47" t="s">
        <v>24</v>
      </c>
      <c r="H10" s="62">
        <v>526446</v>
      </c>
      <c r="I10" s="54">
        <f t="shared" si="0"/>
        <v>0.69999787253280288</v>
      </c>
      <c r="J10" s="55">
        <v>40889</v>
      </c>
      <c r="K10" s="62">
        <v>142485</v>
      </c>
      <c r="L10" s="53">
        <v>88480</v>
      </c>
      <c r="M10" s="35">
        <v>61065</v>
      </c>
      <c r="N10" s="56">
        <f t="shared" si="1"/>
        <v>0.11764893600046804</v>
      </c>
      <c r="O10" s="48" t="s">
        <v>98</v>
      </c>
      <c r="P10" s="23" t="s">
        <v>120</v>
      </c>
      <c r="R10" s="32"/>
    </row>
    <row r="11" spans="1:18" s="57" customFormat="1" ht="33.75" x14ac:dyDescent="0.2">
      <c r="A11" s="47">
        <v>7</v>
      </c>
      <c r="B11" s="47" t="s">
        <v>31</v>
      </c>
      <c r="C11" s="49" t="s">
        <v>28</v>
      </c>
      <c r="D11" s="47" t="s">
        <v>32</v>
      </c>
      <c r="E11" s="50" t="s">
        <v>33</v>
      </c>
      <c r="F11" s="53">
        <v>315105</v>
      </c>
      <c r="G11" s="47" t="s">
        <v>24</v>
      </c>
      <c r="H11" s="53">
        <v>189064</v>
      </c>
      <c r="I11" s="54">
        <f t="shared" si="0"/>
        <v>0.60000317354532617</v>
      </c>
      <c r="J11" s="55">
        <v>40861</v>
      </c>
      <c r="K11" s="53">
        <v>94532</v>
      </c>
      <c r="L11" s="53">
        <f>F11-H11</f>
        <v>126041</v>
      </c>
      <c r="M11" s="35">
        <v>63221</v>
      </c>
      <c r="N11" s="56">
        <f t="shared" si="1"/>
        <v>0.39999682645467383</v>
      </c>
      <c r="O11" s="47" t="s">
        <v>35</v>
      </c>
      <c r="P11" s="23" t="s">
        <v>34</v>
      </c>
      <c r="R11" s="32"/>
    </row>
    <row r="12" spans="1:18" ht="38.25" x14ac:dyDescent="0.2">
      <c r="A12" s="47">
        <v>8</v>
      </c>
      <c r="B12" s="48" t="s">
        <v>46</v>
      </c>
      <c r="C12" s="63" t="s">
        <v>87</v>
      </c>
      <c r="D12" s="48" t="s">
        <v>47</v>
      </c>
      <c r="E12" s="50" t="s">
        <v>88</v>
      </c>
      <c r="F12" s="53">
        <v>200000</v>
      </c>
      <c r="G12" s="47" t="s">
        <v>79</v>
      </c>
      <c r="H12" s="64">
        <v>100000</v>
      </c>
      <c r="I12" s="54">
        <f t="shared" si="0"/>
        <v>0.5</v>
      </c>
      <c r="K12" s="53">
        <v>18830</v>
      </c>
      <c r="L12" s="53">
        <v>100000</v>
      </c>
      <c r="M12" s="35">
        <v>13000</v>
      </c>
      <c r="N12" s="56">
        <f t="shared" si="1"/>
        <v>0.5</v>
      </c>
      <c r="O12" s="47" t="s">
        <v>41</v>
      </c>
      <c r="P12" s="30" t="s">
        <v>159</v>
      </c>
      <c r="R12" s="57"/>
    </row>
    <row r="13" spans="1:18" ht="56.25" x14ac:dyDescent="0.2">
      <c r="A13" s="47">
        <v>9</v>
      </c>
      <c r="B13" s="47" t="s">
        <v>49</v>
      </c>
      <c r="C13" s="49" t="s">
        <v>54</v>
      </c>
      <c r="D13" s="47" t="s">
        <v>63</v>
      </c>
      <c r="E13" s="114" t="s">
        <v>121</v>
      </c>
      <c r="F13" s="51">
        <v>35700</v>
      </c>
      <c r="G13" s="47" t="s">
        <v>24</v>
      </c>
      <c r="H13" s="51">
        <v>24990</v>
      </c>
      <c r="I13" s="54">
        <f t="shared" si="0"/>
        <v>0.7</v>
      </c>
      <c r="J13" s="61"/>
      <c r="K13" s="53">
        <v>1500</v>
      </c>
      <c r="L13" s="51">
        <v>10710</v>
      </c>
      <c r="M13" s="35">
        <v>3643</v>
      </c>
      <c r="N13" s="56">
        <f t="shared" si="1"/>
        <v>0.3</v>
      </c>
      <c r="O13" s="48" t="s">
        <v>89</v>
      </c>
      <c r="P13" s="23" t="s">
        <v>131</v>
      </c>
      <c r="R13" s="32"/>
    </row>
    <row r="14" spans="1:18" ht="25.5" x14ac:dyDescent="0.2">
      <c r="A14" s="47">
        <v>10</v>
      </c>
      <c r="B14" s="47" t="s">
        <v>132</v>
      </c>
      <c r="C14" s="49" t="s">
        <v>54</v>
      </c>
      <c r="D14" s="48" t="s">
        <v>64</v>
      </c>
      <c r="E14" s="114" t="s">
        <v>123</v>
      </c>
      <c r="F14" s="51">
        <v>55000</v>
      </c>
      <c r="G14" s="47" t="s">
        <v>24</v>
      </c>
      <c r="H14" s="51">
        <v>45000</v>
      </c>
      <c r="I14" s="54">
        <f t="shared" si="0"/>
        <v>0.81818181818181823</v>
      </c>
      <c r="J14" s="61">
        <v>40817</v>
      </c>
      <c r="K14" s="53">
        <v>20000</v>
      </c>
      <c r="L14" s="51">
        <f>F14-H14</f>
        <v>10000</v>
      </c>
      <c r="M14" s="35">
        <v>8000</v>
      </c>
      <c r="N14" s="56">
        <f t="shared" si="1"/>
        <v>0.18181818181818182</v>
      </c>
      <c r="O14" s="65" t="s">
        <v>124</v>
      </c>
      <c r="P14" s="23" t="s">
        <v>133</v>
      </c>
      <c r="R14" s="32"/>
    </row>
    <row r="15" spans="1:18" ht="25.5" x14ac:dyDescent="0.2">
      <c r="A15" s="47">
        <v>11</v>
      </c>
      <c r="B15" s="48" t="s">
        <v>50</v>
      </c>
      <c r="C15" s="49" t="s">
        <v>54</v>
      </c>
      <c r="D15" s="48" t="s">
        <v>48</v>
      </c>
      <c r="E15" s="115" t="s">
        <v>125</v>
      </c>
      <c r="F15" s="51">
        <v>50000</v>
      </c>
      <c r="G15" s="47" t="s">
        <v>79</v>
      </c>
      <c r="H15" s="51">
        <v>16178</v>
      </c>
      <c r="I15" s="54">
        <f t="shared" si="0"/>
        <v>0.32356000000000001</v>
      </c>
      <c r="J15" s="55" t="s">
        <v>122</v>
      </c>
      <c r="K15" s="53">
        <v>3338</v>
      </c>
      <c r="L15" s="51">
        <v>1112</v>
      </c>
      <c r="M15" s="35">
        <v>4112</v>
      </c>
      <c r="N15" s="56">
        <f t="shared" si="1"/>
        <v>2.2239999999999999E-2</v>
      </c>
      <c r="O15" s="47" t="s">
        <v>90</v>
      </c>
      <c r="P15" s="23" t="s">
        <v>134</v>
      </c>
      <c r="R15" s="32"/>
    </row>
    <row r="16" spans="1:18" ht="25.5" x14ac:dyDescent="0.2">
      <c r="A16" s="47">
        <v>12</v>
      </c>
      <c r="B16" s="48" t="s">
        <v>135</v>
      </c>
      <c r="C16" s="49" t="s">
        <v>54</v>
      </c>
      <c r="D16" s="48" t="s">
        <v>51</v>
      </c>
      <c r="E16" s="114" t="s">
        <v>126</v>
      </c>
      <c r="F16" s="51">
        <v>4500</v>
      </c>
      <c r="G16" s="47" t="s">
        <v>24</v>
      </c>
      <c r="H16" s="51">
        <v>3000</v>
      </c>
      <c r="I16" s="54">
        <f t="shared" si="0"/>
        <v>0.66666666666666663</v>
      </c>
      <c r="J16" s="61">
        <v>40959</v>
      </c>
      <c r="K16" s="53">
        <v>3000</v>
      </c>
      <c r="L16" s="51">
        <v>1500</v>
      </c>
      <c r="M16" s="35">
        <v>1450</v>
      </c>
      <c r="N16" s="56">
        <f t="shared" si="1"/>
        <v>0.33333333333333331</v>
      </c>
      <c r="O16" s="48" t="s">
        <v>91</v>
      </c>
      <c r="P16" s="23" t="s">
        <v>136</v>
      </c>
      <c r="R16" s="32"/>
    </row>
    <row r="17" spans="1:18" ht="25.5" x14ac:dyDescent="0.2">
      <c r="A17" s="47">
        <v>13</v>
      </c>
      <c r="B17" s="48" t="s">
        <v>52</v>
      </c>
      <c r="C17" s="49" t="s">
        <v>54</v>
      </c>
      <c r="D17" s="48" t="s">
        <v>53</v>
      </c>
      <c r="E17" s="114" t="s">
        <v>127</v>
      </c>
      <c r="F17" s="51">
        <v>148200</v>
      </c>
      <c r="G17" s="47" t="s">
        <v>79</v>
      </c>
      <c r="H17" s="51">
        <v>112000</v>
      </c>
      <c r="I17" s="54">
        <f t="shared" si="0"/>
        <v>0.75573549257759787</v>
      </c>
      <c r="J17" s="55" t="s">
        <v>122</v>
      </c>
      <c r="K17" s="53">
        <v>30000</v>
      </c>
      <c r="L17" s="51">
        <v>17000</v>
      </c>
      <c r="M17" s="35">
        <v>2000</v>
      </c>
      <c r="N17" s="56">
        <f t="shared" si="1"/>
        <v>0.11470985155195682</v>
      </c>
      <c r="O17" s="47" t="s">
        <v>90</v>
      </c>
      <c r="P17" s="23" t="s">
        <v>137</v>
      </c>
      <c r="R17" s="32"/>
    </row>
    <row r="18" spans="1:18" ht="25.5" x14ac:dyDescent="0.2">
      <c r="A18" s="47">
        <v>14</v>
      </c>
      <c r="B18" s="48" t="s">
        <v>116</v>
      </c>
      <c r="C18" s="63" t="s">
        <v>23</v>
      </c>
      <c r="D18" s="48" t="s">
        <v>117</v>
      </c>
      <c r="E18" s="50" t="s">
        <v>157</v>
      </c>
      <c r="F18" s="64">
        <v>325540</v>
      </c>
      <c r="G18" s="47" t="s">
        <v>79</v>
      </c>
      <c r="H18" s="53">
        <v>312840</v>
      </c>
      <c r="I18" s="54">
        <f t="shared" si="0"/>
        <v>0.96098789703262277</v>
      </c>
      <c r="J18" s="61" t="s">
        <v>122</v>
      </c>
      <c r="K18" s="64">
        <v>40000</v>
      </c>
      <c r="L18" s="32">
        <v>12700</v>
      </c>
      <c r="M18" s="35">
        <v>3000</v>
      </c>
      <c r="N18" s="56">
        <f t="shared" si="1"/>
        <v>3.9012102967377282E-2</v>
      </c>
      <c r="O18" s="48" t="s">
        <v>118</v>
      </c>
      <c r="P18" s="30" t="s">
        <v>119</v>
      </c>
      <c r="R18" s="32"/>
    </row>
    <row r="19" spans="1:18" ht="45" x14ac:dyDescent="0.2">
      <c r="A19" s="47">
        <v>15</v>
      </c>
      <c r="B19" s="48" t="s">
        <v>144</v>
      </c>
      <c r="C19" s="49" t="s">
        <v>23</v>
      </c>
      <c r="D19" s="48" t="s">
        <v>66</v>
      </c>
      <c r="E19" s="60" t="s">
        <v>39</v>
      </c>
      <c r="F19" s="51">
        <v>456842</v>
      </c>
      <c r="G19" s="47" t="s">
        <v>24</v>
      </c>
      <c r="H19" s="53">
        <v>379179</v>
      </c>
      <c r="I19" s="54">
        <f t="shared" si="0"/>
        <v>0.83000030645168354</v>
      </c>
      <c r="J19" s="55">
        <v>41043</v>
      </c>
      <c r="K19" s="53">
        <v>161245</v>
      </c>
      <c r="L19" s="51">
        <v>77663</v>
      </c>
      <c r="M19" s="35">
        <v>33026</v>
      </c>
      <c r="N19" s="56">
        <f t="shared" si="1"/>
        <v>0.16999969354831648</v>
      </c>
      <c r="O19" s="48" t="s">
        <v>92</v>
      </c>
      <c r="P19" s="23" t="s">
        <v>143</v>
      </c>
      <c r="R19" s="32"/>
    </row>
    <row r="20" spans="1:18" ht="22.5" x14ac:dyDescent="0.2">
      <c r="A20" s="47">
        <v>16</v>
      </c>
      <c r="B20" s="48" t="s">
        <v>67</v>
      </c>
      <c r="C20" s="49" t="s">
        <v>78</v>
      </c>
      <c r="D20" s="48" t="s">
        <v>68</v>
      </c>
      <c r="E20" s="60" t="s">
        <v>93</v>
      </c>
      <c r="F20" s="51">
        <v>154000</v>
      </c>
      <c r="G20" s="47" t="s">
        <v>79</v>
      </c>
      <c r="H20" s="58">
        <v>92400</v>
      </c>
      <c r="I20" s="54">
        <f t="shared" si="0"/>
        <v>0.6</v>
      </c>
      <c r="K20" s="62">
        <v>25000</v>
      </c>
      <c r="L20" s="66">
        <v>50000</v>
      </c>
      <c r="M20" s="35">
        <v>12000</v>
      </c>
      <c r="N20" s="56">
        <f t="shared" si="1"/>
        <v>0.32467532467532467</v>
      </c>
      <c r="O20" s="32" t="s">
        <v>109</v>
      </c>
      <c r="P20" s="23" t="s">
        <v>113</v>
      </c>
      <c r="R20" s="32"/>
    </row>
    <row r="21" spans="1:18" x14ac:dyDescent="0.2">
      <c r="A21" s="47">
        <v>17</v>
      </c>
      <c r="B21" s="67" t="s">
        <v>71</v>
      </c>
      <c r="C21" s="49" t="s">
        <v>78</v>
      </c>
      <c r="D21" s="48" t="s">
        <v>72</v>
      </c>
      <c r="E21" s="60" t="s">
        <v>93</v>
      </c>
      <c r="F21" s="68">
        <v>225000</v>
      </c>
      <c r="G21" s="47" t="s">
        <v>24</v>
      </c>
      <c r="H21" s="62">
        <v>185000</v>
      </c>
      <c r="I21" s="54">
        <f t="shared" si="0"/>
        <v>0.82222222222222219</v>
      </c>
      <c r="J21" s="55">
        <v>40941</v>
      </c>
      <c r="K21" s="62">
        <v>62706</v>
      </c>
      <c r="L21" s="69">
        <v>40000</v>
      </c>
      <c r="M21" s="35">
        <v>15925</v>
      </c>
      <c r="N21" s="56">
        <f t="shared" si="1"/>
        <v>0.17777777777777778</v>
      </c>
      <c r="O21" s="48" t="s">
        <v>99</v>
      </c>
      <c r="P21" s="23" t="s">
        <v>110</v>
      </c>
      <c r="R21" s="32"/>
    </row>
    <row r="22" spans="1:18" s="79" customFormat="1" ht="25.5" x14ac:dyDescent="0.2">
      <c r="A22" s="47">
        <v>18</v>
      </c>
      <c r="B22" s="70" t="s">
        <v>73</v>
      </c>
      <c r="C22" s="71" t="s">
        <v>78</v>
      </c>
      <c r="D22" s="70" t="s">
        <v>74</v>
      </c>
      <c r="E22" s="72" t="s">
        <v>94</v>
      </c>
      <c r="F22" s="73">
        <v>200667</v>
      </c>
      <c r="G22" s="74" t="s">
        <v>24</v>
      </c>
      <c r="H22" s="75">
        <v>170566</v>
      </c>
      <c r="I22" s="54">
        <f t="shared" si="0"/>
        <v>0.84999526578859508</v>
      </c>
      <c r="J22" s="76">
        <v>41047</v>
      </c>
      <c r="K22" s="75">
        <v>102990</v>
      </c>
      <c r="L22" s="77">
        <v>30101</v>
      </c>
      <c r="M22" s="78">
        <v>18100</v>
      </c>
      <c r="N22" s="56">
        <f t="shared" si="1"/>
        <v>0.15000473421140498</v>
      </c>
      <c r="O22" s="74" t="s">
        <v>100</v>
      </c>
      <c r="P22" s="24" t="s">
        <v>111</v>
      </c>
    </row>
    <row r="23" spans="1:18" ht="25.5" x14ac:dyDescent="0.2">
      <c r="A23" s="47">
        <v>19</v>
      </c>
      <c r="B23" s="48" t="s">
        <v>75</v>
      </c>
      <c r="C23" s="49" t="s">
        <v>78</v>
      </c>
      <c r="D23" s="48" t="s">
        <v>69</v>
      </c>
      <c r="E23" s="60" t="s">
        <v>93</v>
      </c>
      <c r="F23" s="51">
        <v>98000</v>
      </c>
      <c r="G23" s="47" t="s">
        <v>79</v>
      </c>
      <c r="H23" s="58">
        <v>73322</v>
      </c>
      <c r="I23" s="54">
        <f t="shared" si="0"/>
        <v>0.74818367346938774</v>
      </c>
      <c r="K23" s="53">
        <v>10000</v>
      </c>
      <c r="L23" s="51">
        <v>24500</v>
      </c>
      <c r="M23" s="35">
        <v>5000</v>
      </c>
      <c r="N23" s="56">
        <f t="shared" si="1"/>
        <v>0.25</v>
      </c>
      <c r="O23" s="48" t="s">
        <v>101</v>
      </c>
      <c r="P23" s="23" t="s">
        <v>112</v>
      </c>
      <c r="R23" s="32"/>
    </row>
    <row r="24" spans="1:18" x14ac:dyDescent="0.2">
      <c r="A24" s="47">
        <v>20</v>
      </c>
      <c r="B24" s="48" t="s">
        <v>76</v>
      </c>
      <c r="C24" s="49" t="s">
        <v>78</v>
      </c>
      <c r="D24" s="48" t="s">
        <v>72</v>
      </c>
      <c r="E24" s="60" t="s">
        <v>93</v>
      </c>
      <c r="F24" s="51">
        <v>80000</v>
      </c>
      <c r="G24" s="47" t="s">
        <v>24</v>
      </c>
      <c r="H24" s="53">
        <v>71750</v>
      </c>
      <c r="I24" s="54">
        <f t="shared" si="0"/>
        <v>0.89687499999999998</v>
      </c>
      <c r="J24" s="55">
        <v>40941</v>
      </c>
      <c r="K24" s="62">
        <v>21000</v>
      </c>
      <c r="L24" s="80">
        <v>8750</v>
      </c>
      <c r="M24" s="35">
        <v>3000</v>
      </c>
      <c r="N24" s="56">
        <f t="shared" si="1"/>
        <v>0.109375</v>
      </c>
      <c r="O24" s="48" t="s">
        <v>102</v>
      </c>
      <c r="P24" s="23" t="s">
        <v>114</v>
      </c>
      <c r="R24" s="32"/>
    </row>
    <row r="25" spans="1:18" x14ac:dyDescent="0.2">
      <c r="A25" s="47">
        <v>21</v>
      </c>
      <c r="B25" s="48" t="s">
        <v>77</v>
      </c>
      <c r="C25" s="49" t="s">
        <v>78</v>
      </c>
      <c r="D25" s="48" t="s">
        <v>65</v>
      </c>
      <c r="E25" s="60" t="s">
        <v>93</v>
      </c>
      <c r="F25" s="51">
        <v>53000</v>
      </c>
      <c r="G25" s="47" t="s">
        <v>79</v>
      </c>
      <c r="H25" s="58">
        <v>39674</v>
      </c>
      <c r="I25" s="54">
        <f t="shared" si="0"/>
        <v>0.74856603773584907</v>
      </c>
      <c r="K25" s="53">
        <v>5000</v>
      </c>
      <c r="L25" s="51">
        <v>13250</v>
      </c>
      <c r="M25" s="35">
        <v>5000</v>
      </c>
      <c r="N25" s="56">
        <f t="shared" si="1"/>
        <v>0.25</v>
      </c>
      <c r="O25" s="48" t="s">
        <v>103</v>
      </c>
      <c r="P25" s="23" t="s">
        <v>115</v>
      </c>
      <c r="R25" s="32"/>
    </row>
    <row r="26" spans="1:18" ht="67.5" x14ac:dyDescent="0.2">
      <c r="A26" s="47">
        <v>22</v>
      </c>
      <c r="B26" s="32" t="s">
        <v>148</v>
      </c>
      <c r="C26" s="116" t="s">
        <v>36</v>
      </c>
      <c r="D26" s="32" t="s">
        <v>149</v>
      </c>
      <c r="E26" s="115" t="s">
        <v>150</v>
      </c>
      <c r="F26" s="64">
        <v>122600</v>
      </c>
      <c r="G26" s="32" t="s">
        <v>24</v>
      </c>
      <c r="H26" s="64">
        <v>96854</v>
      </c>
      <c r="I26" s="54">
        <f t="shared" si="0"/>
        <v>0.79</v>
      </c>
      <c r="J26" s="128">
        <v>40851</v>
      </c>
      <c r="K26" s="64">
        <v>48427</v>
      </c>
      <c r="L26" s="64">
        <v>25746</v>
      </c>
      <c r="M26" s="35">
        <v>12873</v>
      </c>
      <c r="N26" s="56">
        <f t="shared" si="1"/>
        <v>0.21</v>
      </c>
      <c r="O26" s="32" t="s">
        <v>147</v>
      </c>
      <c r="P26" s="30" t="s">
        <v>151</v>
      </c>
      <c r="R26" s="32"/>
    </row>
    <row r="27" spans="1:18" ht="56.25" x14ac:dyDescent="0.2">
      <c r="A27" s="47">
        <v>23</v>
      </c>
      <c r="B27" s="48" t="s">
        <v>55</v>
      </c>
      <c r="C27" s="49" t="s">
        <v>36</v>
      </c>
      <c r="D27" s="48" t="s">
        <v>56</v>
      </c>
      <c r="E27" s="60" t="s">
        <v>93</v>
      </c>
      <c r="F27" s="51">
        <v>210248</v>
      </c>
      <c r="G27" s="65" t="s">
        <v>79</v>
      </c>
      <c r="H27" s="51">
        <v>157686</v>
      </c>
      <c r="I27" s="54">
        <f t="shared" si="0"/>
        <v>0.75</v>
      </c>
      <c r="J27" s="61">
        <v>41037</v>
      </c>
      <c r="K27" s="51">
        <v>24000</v>
      </c>
      <c r="L27" s="51">
        <v>52562</v>
      </c>
      <c r="M27" s="35">
        <v>6000</v>
      </c>
      <c r="N27" s="56">
        <f t="shared" si="1"/>
        <v>0.25</v>
      </c>
      <c r="O27" s="48" t="s">
        <v>104</v>
      </c>
      <c r="P27" s="23" t="s">
        <v>138</v>
      </c>
      <c r="R27" s="32"/>
    </row>
    <row r="28" spans="1:18" ht="56.25" x14ac:dyDescent="0.2">
      <c r="A28" s="47">
        <v>24</v>
      </c>
      <c r="B28" s="48" t="s">
        <v>59</v>
      </c>
      <c r="C28" s="49" t="s">
        <v>36</v>
      </c>
      <c r="D28" s="48" t="s">
        <v>60</v>
      </c>
      <c r="E28" s="60" t="s">
        <v>94</v>
      </c>
      <c r="F28" s="51">
        <v>33000</v>
      </c>
      <c r="G28" s="65" t="s">
        <v>24</v>
      </c>
      <c r="H28" s="51">
        <v>20000</v>
      </c>
      <c r="I28" s="54">
        <f t="shared" si="0"/>
        <v>0.60606060606060608</v>
      </c>
      <c r="J28" s="61">
        <v>40960</v>
      </c>
      <c r="K28" s="51">
        <v>10000</v>
      </c>
      <c r="L28" s="51">
        <v>13000</v>
      </c>
      <c r="M28" s="35">
        <v>6500</v>
      </c>
      <c r="N28" s="56">
        <f t="shared" si="1"/>
        <v>0.39393939393939392</v>
      </c>
      <c r="O28" s="48" t="s">
        <v>107</v>
      </c>
      <c r="P28" s="23" t="s">
        <v>139</v>
      </c>
      <c r="R28" s="32"/>
    </row>
    <row r="29" spans="1:18" ht="67.5" x14ac:dyDescent="0.2">
      <c r="A29" s="47">
        <v>25</v>
      </c>
      <c r="B29" s="32" t="s">
        <v>37</v>
      </c>
      <c r="C29" s="116" t="s">
        <v>36</v>
      </c>
      <c r="D29" s="32" t="s">
        <v>38</v>
      </c>
      <c r="E29" s="115" t="s">
        <v>39</v>
      </c>
      <c r="F29" s="69">
        <v>119105</v>
      </c>
      <c r="G29" s="103" t="s">
        <v>24</v>
      </c>
      <c r="H29" s="69">
        <v>99453</v>
      </c>
      <c r="I29" s="54">
        <f t="shared" si="0"/>
        <v>0.83500272868477399</v>
      </c>
      <c r="J29" s="129">
        <v>41001</v>
      </c>
      <c r="K29" s="69">
        <v>26646</v>
      </c>
      <c r="L29" s="69">
        <v>19652</v>
      </c>
      <c r="M29" s="35">
        <v>5265</v>
      </c>
      <c r="N29" s="56">
        <f t="shared" si="1"/>
        <v>0.16499727131522607</v>
      </c>
      <c r="O29" s="32" t="s">
        <v>147</v>
      </c>
      <c r="P29" s="30" t="s">
        <v>40</v>
      </c>
      <c r="R29" s="32"/>
    </row>
    <row r="30" spans="1:18" ht="25.5" x14ac:dyDescent="0.2">
      <c r="A30" s="47">
        <v>26</v>
      </c>
      <c r="B30" s="48" t="s">
        <v>57</v>
      </c>
      <c r="C30" s="49" t="s">
        <v>36</v>
      </c>
      <c r="D30" s="48" t="s">
        <v>56</v>
      </c>
      <c r="E30" s="50">
        <v>2012</v>
      </c>
      <c r="F30" s="51">
        <v>12500</v>
      </c>
      <c r="G30" s="65" t="s">
        <v>24</v>
      </c>
      <c r="H30" s="51">
        <v>7500</v>
      </c>
      <c r="I30" s="54">
        <f t="shared" si="0"/>
        <v>0.6</v>
      </c>
      <c r="J30" s="61">
        <v>40997</v>
      </c>
      <c r="K30" s="51">
        <v>7500</v>
      </c>
      <c r="L30" s="51">
        <v>7500</v>
      </c>
      <c r="M30" s="35">
        <v>13600</v>
      </c>
      <c r="N30" s="56">
        <f t="shared" si="1"/>
        <v>0.6</v>
      </c>
      <c r="O30" s="48" t="s">
        <v>105</v>
      </c>
      <c r="P30" s="23" t="s">
        <v>140</v>
      </c>
      <c r="R30" s="32"/>
    </row>
    <row r="31" spans="1:18" ht="38.25" x14ac:dyDescent="0.2">
      <c r="A31" s="47">
        <v>27</v>
      </c>
      <c r="B31" s="48" t="s">
        <v>61</v>
      </c>
      <c r="C31" s="49" t="s">
        <v>36</v>
      </c>
      <c r="D31" s="48" t="s">
        <v>62</v>
      </c>
      <c r="E31" s="60" t="s">
        <v>93</v>
      </c>
      <c r="F31" s="51">
        <v>198333</v>
      </c>
      <c r="G31" s="65" t="s">
        <v>24</v>
      </c>
      <c r="H31" s="51">
        <v>162333</v>
      </c>
      <c r="I31" s="54">
        <f t="shared" si="0"/>
        <v>0.81848708989426877</v>
      </c>
      <c r="J31" s="61">
        <v>40886</v>
      </c>
      <c r="K31" s="66">
        <v>54536</v>
      </c>
      <c r="L31" s="66">
        <v>36000</v>
      </c>
      <c r="M31" s="35">
        <v>12000</v>
      </c>
      <c r="N31" s="56">
        <f t="shared" si="1"/>
        <v>0.18151291010573126</v>
      </c>
      <c r="O31" s="48" t="s">
        <v>108</v>
      </c>
      <c r="P31" s="23" t="s">
        <v>141</v>
      </c>
      <c r="R31" s="32"/>
    </row>
    <row r="32" spans="1:18" ht="33.75" x14ac:dyDescent="0.2">
      <c r="A32" s="47">
        <v>28</v>
      </c>
      <c r="B32" s="48" t="s">
        <v>58</v>
      </c>
      <c r="C32" s="49" t="s">
        <v>36</v>
      </c>
      <c r="D32" s="48" t="s">
        <v>56</v>
      </c>
      <c r="E32" s="50">
        <v>2012</v>
      </c>
      <c r="F32" s="51">
        <v>16650</v>
      </c>
      <c r="G32" s="65" t="s">
        <v>24</v>
      </c>
      <c r="H32" s="51">
        <v>10000</v>
      </c>
      <c r="I32" s="54">
        <f t="shared" si="0"/>
        <v>0.60060060060060061</v>
      </c>
      <c r="J32" s="61">
        <v>41000</v>
      </c>
      <c r="K32" s="51">
        <v>10000</v>
      </c>
      <c r="L32" s="51">
        <v>6650</v>
      </c>
      <c r="M32" s="35">
        <v>6650</v>
      </c>
      <c r="N32" s="56">
        <f t="shared" si="1"/>
        <v>0.39939939939939939</v>
      </c>
      <c r="O32" s="48" t="s">
        <v>106</v>
      </c>
      <c r="P32" s="23" t="s">
        <v>142</v>
      </c>
      <c r="R32" s="32"/>
    </row>
    <row r="33" spans="1:18" ht="33.75" x14ac:dyDescent="0.2">
      <c r="A33" s="47">
        <v>29</v>
      </c>
      <c r="B33" s="32" t="s">
        <v>152</v>
      </c>
      <c r="C33" s="116" t="s">
        <v>36</v>
      </c>
      <c r="D33" s="32" t="s">
        <v>153</v>
      </c>
      <c r="E33" s="115" t="s">
        <v>150</v>
      </c>
      <c r="F33" s="64">
        <v>206360</v>
      </c>
      <c r="G33" s="32" t="s">
        <v>24</v>
      </c>
      <c r="H33" s="64">
        <v>146516</v>
      </c>
      <c r="I33" s="54">
        <f t="shared" si="0"/>
        <v>0.71000193836014736</v>
      </c>
      <c r="J33" s="128">
        <v>40829</v>
      </c>
      <c r="K33" s="64">
        <v>70169</v>
      </c>
      <c r="L33" s="64">
        <v>59844</v>
      </c>
      <c r="M33" s="35">
        <v>28661</v>
      </c>
      <c r="N33" s="56">
        <f t="shared" si="1"/>
        <v>0.2899980616398527</v>
      </c>
      <c r="O33" s="32" t="s">
        <v>155</v>
      </c>
      <c r="P33" s="30" t="s">
        <v>154</v>
      </c>
      <c r="R33" s="32"/>
    </row>
    <row r="34" spans="1:18" s="91" customFormat="1" x14ac:dyDescent="0.2">
      <c r="A34" s="81">
        <v>29</v>
      </c>
      <c r="B34" s="82" t="s">
        <v>16</v>
      </c>
      <c r="C34" s="83"/>
      <c r="D34" s="82"/>
      <c r="E34" s="84"/>
      <c r="F34" s="85">
        <f>SUM(F5:F33)</f>
        <v>4636298.1400000006</v>
      </c>
      <c r="G34" s="86"/>
      <c r="H34" s="85">
        <f>SUM(H5:H33)</f>
        <v>3404904</v>
      </c>
      <c r="I34" s="87">
        <f>H34/(H34+L34)</f>
        <v>0.76714812648381159</v>
      </c>
      <c r="J34" s="88"/>
      <c r="K34" s="85">
        <f>SUM(K5:K33)</f>
        <v>1140709</v>
      </c>
      <c r="L34" s="85">
        <f>SUM(L5:L33)</f>
        <v>1033487.86</v>
      </c>
      <c r="M34" s="89">
        <f>SUM(M5:M33)</f>
        <v>430919</v>
      </c>
      <c r="N34" s="87">
        <f>L34/(L34+H34)</f>
        <v>0.23285187351618833</v>
      </c>
      <c r="O34" s="90"/>
      <c r="P34" s="28"/>
      <c r="R34" s="92"/>
    </row>
    <row r="36" spans="1:18" s="101" customFormat="1" x14ac:dyDescent="0.2">
      <c r="A36" s="93"/>
      <c r="B36" s="65"/>
      <c r="C36" s="94"/>
      <c r="D36" s="65"/>
      <c r="E36" s="95"/>
      <c r="F36" s="51"/>
      <c r="G36" s="96"/>
      <c r="H36" s="97"/>
      <c r="I36" s="98"/>
      <c r="J36" s="61"/>
      <c r="K36" s="97"/>
      <c r="L36" s="97"/>
      <c r="M36" s="99"/>
      <c r="N36" s="98"/>
      <c r="O36" s="100"/>
      <c r="P36" s="29"/>
    </row>
    <row r="37" spans="1:18" s="103" customFormat="1" x14ac:dyDescent="0.2">
      <c r="A37" s="93"/>
      <c r="B37" s="65"/>
      <c r="C37" s="94"/>
      <c r="D37" s="65"/>
      <c r="E37" s="95"/>
      <c r="F37" s="51"/>
      <c r="G37" s="96"/>
      <c r="H37" s="97"/>
      <c r="I37" s="102"/>
      <c r="J37" s="61"/>
      <c r="K37" s="97"/>
      <c r="L37" s="97"/>
      <c r="M37" s="99"/>
      <c r="N37" s="102"/>
      <c r="O37" s="100"/>
      <c r="P37" s="29"/>
      <c r="R37" s="101"/>
    </row>
    <row r="38" spans="1:18" x14ac:dyDescent="0.2">
      <c r="B38" s="104" t="s">
        <v>12</v>
      </c>
      <c r="C38" s="105"/>
      <c r="D38" s="106"/>
    </row>
    <row r="39" spans="1:18" x14ac:dyDescent="0.2">
      <c r="B39" s="106" t="s">
        <v>20</v>
      </c>
      <c r="C39" s="110"/>
      <c r="D39" s="111">
        <f>A34</f>
        <v>29</v>
      </c>
    </row>
    <row r="40" spans="1:18" x14ac:dyDescent="0.2">
      <c r="B40" s="106" t="s">
        <v>13</v>
      </c>
      <c r="C40" s="112">
        <f>D40/(D40+D41)</f>
        <v>0.76714812648381159</v>
      </c>
      <c r="D40" s="111">
        <f>H34</f>
        <v>3404904</v>
      </c>
    </row>
    <row r="41" spans="1:18" x14ac:dyDescent="0.2">
      <c r="B41" s="106" t="s">
        <v>14</v>
      </c>
      <c r="C41" s="112">
        <f>D41/(D41+D40)</f>
        <v>0.23285187351618833</v>
      </c>
      <c r="D41" s="111">
        <f>L34</f>
        <v>1033487.86</v>
      </c>
    </row>
    <row r="42" spans="1:18" x14ac:dyDescent="0.2">
      <c r="B42" s="106" t="s">
        <v>21</v>
      </c>
      <c r="C42" s="112">
        <f>D42/(D42+D43)</f>
        <v>0.7258136149266875</v>
      </c>
      <c r="D42" s="111">
        <f>K34</f>
        <v>1140709</v>
      </c>
    </row>
    <row r="43" spans="1:18" x14ac:dyDescent="0.2">
      <c r="B43" s="106" t="s">
        <v>22</v>
      </c>
      <c r="C43" s="112">
        <f>D43/(D43+D42)</f>
        <v>0.2741863850733125</v>
      </c>
      <c r="D43" s="113">
        <f>M34</f>
        <v>430919</v>
      </c>
    </row>
  </sheetData>
  <sortState ref="A6:XFD34">
    <sortCondition ref="C6:C34"/>
    <sortCondition ref="B6:B34"/>
  </sortState>
  <mergeCells count="1">
    <mergeCell ref="M3:N3"/>
  </mergeCells>
  <pageMargins left="0" right="0" top="0.74803149606299213" bottom="0.74803149606299213" header="0.31496062992125984" footer="0.31496062992125984"/>
  <pageSetup paperSize="9" scale="80" orientation="landscape" r:id="rId1"/>
  <headerFooter>
    <oddFooter>&amp;L&amp;8Kuntarahoitetut projektit 2011 / Turun AMK&amp;C&amp;8&amp;P/&amp;N&amp;R&amp;8&amp;Z&amp;F</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2</vt:i4>
      </vt:variant>
    </vt:vector>
  </HeadingPairs>
  <TitlesOfParts>
    <vt:vector size="5" baseType="lpstr">
      <vt:lpstr>Taul1</vt:lpstr>
      <vt:lpstr>Taul2</vt:lpstr>
      <vt:lpstr>Taul3</vt:lpstr>
      <vt:lpstr>Taul1!Tulostusalue</vt:lpstr>
      <vt:lpstr>Taul1!Tulostusotsikot</vt:lpstr>
    </vt:vector>
  </TitlesOfParts>
  <Company>Turun ammattikorkeakoulu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snypelo</dc:creator>
  <cp:lastModifiedBy>Salo Taina</cp:lastModifiedBy>
  <cp:lastPrinted>2011-07-08T08:46:44Z</cp:lastPrinted>
  <dcterms:created xsi:type="dcterms:W3CDTF">2011-07-08T08:10:24Z</dcterms:created>
  <dcterms:modified xsi:type="dcterms:W3CDTF">2012-06-19T07:54:28Z</dcterms:modified>
</cp:coreProperties>
</file>